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520" tabRatio="500"/>
  </bookViews>
  <sheets>
    <sheet name="Wired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6" i="1"/>
  <c r="H17"/>
  <c r="H18"/>
  <c r="H19"/>
  <c r="H20"/>
  <c r="H26"/>
  <c r="G16"/>
  <c r="G17"/>
  <c r="G18"/>
  <c r="G19"/>
  <c r="G20"/>
  <c r="G26"/>
  <c r="F16"/>
  <c r="F17"/>
  <c r="F18"/>
  <c r="F19"/>
  <c r="F20"/>
  <c r="F26"/>
  <c r="E16"/>
  <c r="E17"/>
  <c r="E18"/>
  <c r="E19"/>
  <c r="E20"/>
  <c r="E26"/>
  <c r="D16"/>
  <c r="D17"/>
  <c r="D18"/>
  <c r="D19"/>
  <c r="D20"/>
  <c r="D26"/>
  <c r="C16"/>
  <c r="C17"/>
  <c r="C18"/>
  <c r="C20"/>
  <c r="C26"/>
  <c r="B16"/>
  <c r="B18"/>
  <c r="B20"/>
  <c r="B26"/>
  <c r="H25"/>
  <c r="G25"/>
  <c r="F25"/>
  <c r="E25"/>
  <c r="D25"/>
  <c r="H24"/>
  <c r="G24"/>
  <c r="F24"/>
  <c r="E24"/>
  <c r="D24"/>
  <c r="C24"/>
  <c r="B24"/>
  <c r="H21"/>
  <c r="G21"/>
  <c r="F21"/>
  <c r="E21"/>
  <c r="D21"/>
  <c r="C21"/>
  <c r="B21"/>
</calcChain>
</file>

<file path=xl/comments1.xml><?xml version="1.0" encoding="utf-8"?>
<comments xmlns="http://schemas.openxmlformats.org/spreadsheetml/2006/main">
  <authors>
    <author>Dwayne Winseck</author>
    <author>LR</author>
    <author>Carleton University</author>
    <author>HAN</author>
  </authors>
  <commentList>
    <comment ref="B3" authorId="0">
      <text>
        <r>
          <rPr>
            <sz val="9"/>
            <color indexed="81"/>
            <rFont val="Calibri"/>
            <family val="2"/>
          </rPr>
          <t xml:space="preserve">Estimated French Revenue for Bell in 2000 is based on the percentage of Quebec population out of national population (excluding western provinces: British Columbia, Manitoba, Alberta, and Saskatchewan)
 in 2000.
Quebec pop: 7,356,951
(Source: Statistics Canada, Table 051-0001)
National pop exluding Western Provinces: 21,487,424
(Source: Statistics Canada, Table 051-0001)
Percentage of Quebec pop out of national pop (excluding Western provinces) in 2000:
7,356,951/21,487,424= 34.24%
</t>
        </r>
      </text>
    </comment>
    <comment ref="C3" authorId="0">
      <text>
        <r>
          <rPr>
            <sz val="9"/>
            <color indexed="81"/>
            <rFont val="Calibri"/>
            <family val="2"/>
          </rPr>
          <t>Estimated French Revenue for Bell in 2000 is based on the percentage of Quebec population out of national population (excluding western provinces: British Columbia, Manitoba, Alberta, and Saskatchewan)
 in 2004.
Quebec pop: 7,535,929
(Source: Statistics Canada, Table 051-0001)
National pop exluding Western Provinces: 22,375,929
(Source: Statistics Canada, Table 051-0001)
Percentage of Quebec pop out of national pop (excluding Western provinces) in 2004:
7,535,929/22,375,929= 33.68%</t>
        </r>
      </text>
    </comment>
    <comment ref="D3" authorId="0">
      <text>
        <r>
          <rPr>
            <sz val="9"/>
            <color indexed="81"/>
            <rFont val="Calibri"/>
            <family val="2"/>
          </rPr>
          <t>Estimated French Revenue for Bell in 2008 is based on the percentage of Quebec population out of national population (excluding western provinces: British Columbia, Manitoba, Alberta, and Saskatchewan)
 in 2010.
Quebec pop: 7,905,087
(Source: Statistics Canada, Table 051-0001)
National pop exluding Western Provinces: 23,593,686
(Source: Statistics Canada, Table 051-0001)
Percentage of Quebec pop out of national pop (excluding Western provinces) :
7,905,087/23,593,686= 33.51%</t>
        </r>
      </text>
    </comment>
    <comment ref="E3" authorId="0">
      <text>
        <r>
          <rPr>
            <sz val="9"/>
            <color indexed="81"/>
            <rFont val="Calibri"/>
            <family val="2"/>
          </rPr>
          <t xml:space="preserve">HAN:
Estimated French Revenue for Bell in 2010 is based on the percentage of Quebec population out of national population (excluding western provinces: British Columbia, Manitoba, Alberta, and Saskatchewan)
 in 2010.
Quebec pop: 7,905,087
(Source: Statistics Canada, Table 051-0001)
National pop exluding Western Provinces: 23,593,686
(Source: Statistics Canada, Table 051-0001)
Percentage of Quebec pop out of national pop (excluding Western provinces) :
7,905,087/23,593,686= 33.51%
</t>
        </r>
      </text>
    </comment>
    <comment ref="F3" authorId="0">
      <text>
        <r>
          <rPr>
            <sz val="9"/>
            <color indexed="81"/>
            <rFont val="Calibri"/>
            <family val="2"/>
          </rPr>
          <t>HAN:
Estimated French Revenue for Bell in 2011 is based on the percentage of Quebec population out of national population (excluding western provinces: British Columbia, Manitoba, Alberta, and Saskatchewan)
 in 2011.
Quebec pop: 7,977,989
(Source: Statistics Canada, Table 051-0001)
National pop exluding Western Provinces: 23,819,832
(Source: Statistics Canada, Table 051-0001)
Percentage of Quebec pop out of national pop (excluding Western provinces): 33.49%</t>
        </r>
      </text>
    </comment>
    <comment ref="G3" authorId="0">
      <text>
        <r>
          <rPr>
            <sz val="9"/>
            <color indexed="81"/>
            <rFont val="Calibri"/>
            <family val="2"/>
          </rPr>
          <t xml:space="preserve">Estimated French Revenue for Bell in 2012 is based on the percentage of Quebec population out of national population (excluding western provinces: British Columbia, Manitoba, Alberta, and Saskatchewan) 
 in 2012. 
Quebec pop: 8054756 
(Source: Statistics Canada, http://www.statcan.gc.ca/daily-quotidien/120927/t120927b002-eng.htm) 
National pop exluding Western Provinces: 24037212 
(Source: Statistics Canada,http://www.statcan.gc.ca/daily-quotidien/120927/t120927b002-eng.htm) 
Percentage of Quebec pop out of national pop (excluding Western provinces): 33.51% 
</t>
        </r>
      </text>
    </comment>
    <comment ref="H3" authorId="0">
      <text>
        <r>
          <rPr>
            <sz val="9"/>
            <color indexed="81"/>
            <rFont val="Calibri"/>
            <family val="2"/>
          </rPr>
          <t xml:space="preserve">Estimated French Revenue for Bell in 2012 is based on the percentage of Quebec population out of national population (excluding western provinces: British Columbia, Manitoba, Alberta, and Saskatchewan) 
 in 2012. 
Quebec pop: 8054756 
(Source: Statistics Canada, http://www.statcan.gc.ca/daily-quotidien/120927/t120927b002-eng.htm) 
National pop exluding Western Provinces: 24037212 
(Source: Statistics Canada,http://www.statcan.gc.ca/daily-quotidien/120927/t120927b002-eng.htm) 
Percentage of Quebec pop out of national pop (excluding Western provinces): 33.51% </t>
        </r>
      </text>
    </comment>
    <comment ref="D4" authorId="0">
      <text>
        <r>
          <rPr>
            <sz val="9"/>
            <color indexed="81"/>
            <rFont val="Verdana"/>
          </rPr>
          <t>http://www.quebecor.com/sites/default/files/Financial%20review%202010.pdf</t>
        </r>
      </text>
    </comment>
    <comment ref="E4" authorId="0">
      <text>
        <r>
          <rPr>
            <sz val="9"/>
            <color indexed="81"/>
            <rFont val="Verdana"/>
          </rPr>
          <t xml:space="preserve">Quebecor Financial Review 2010, p. 12. </t>
        </r>
      </text>
    </comment>
    <comment ref="G4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Management Discussion and Analysis, 2012, p. 11. http://www.quebecor.com/sites/default/files/2012Q4/MDA_QI_Q4_2012Ang_FINAL.pdf</t>
        </r>
      </text>
    </comment>
    <comment ref="H4" authorId="0">
      <text>
        <r>
          <rPr>
            <sz val="9"/>
            <color indexed="81"/>
            <rFont val="Verdana"/>
          </rPr>
          <t xml:space="preserve">Quebecor Financial Review 2013, p. 13. 
</t>
        </r>
      </text>
    </comment>
    <comment ref="D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Cogeco's estimated French Revenue based on the ratio of its High Speed Internet subs in Quebec (27.24%) and Ontario in 2009</t>
        </r>
      </text>
    </comment>
    <comment ref="E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Cogeco's estimated French Revenue based on the ratio of its High Speed Internet subs in Quebec (27.24%) and Ontario in 2009</t>
        </r>
      </text>
    </comment>
    <comment ref="F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Cogeco's estimated French Revenue based on the ratio of its High Speed Internet subs in Quebec (27.24%) and Ontario in 2009</t>
        </r>
      </text>
    </comment>
    <comment ref="G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Cogeco's estimated French Revenue based on the ratio of its High Speed Internet subs in Quebec (27.24%) and Ontario in 2009</t>
        </r>
      </text>
    </comment>
    <comment ref="B8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French Revenue for Bell in 2000 is based on the percentage of Quebec population out of national population in 2000.
Quebec: 7,356,951
(Source: Statistics Canada, Table 051-0001, http://www5.statcan.gc.ca/cansim/a47)
National: 30,685,730
(Source: Statistics Canada, Table 051-0001, http://www5.statcan.gc.ca/cansim/a47)
Percentage of Quebec population out of national population in 2000:
7,356,951/30,685,730 = 23.97%
Estimated French Revenue:4231.9*23.97%</t>
        </r>
      </text>
    </comment>
    <comment ref="C8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2004 is based on the percentage of Quebec population out of national population in 2004.
Quebec: 7,535,929
(Source: Statistics Canada, Table 051-0001, http://www5.statcan.gc.ca/cansim/a47)
National: 31,940,676
(Source: Statistics Canada, Table 051-0001, http://www5.statcan.gc.ca/cansim/a47)
Percentage of Quebec population out of national population in 2000:
7,535,929/31,940,676 = 23.59%
Estimated French Revenue: 3321.3*23.59%</t>
        </r>
      </text>
    </comment>
    <comment ref="D8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2008 is based on the percentage of Quebec population out of national population in 2008.
Quebec: 7,750,518
(Source: Statistics Canada, Table 051-0001, http://www5.statcan.gc.ca/cansim/a47)
National: 33,317,662
(Source: Statistics Canada, Table 051-0001, http://www5.statcan.gc.ca/cansim/a47)
Percentage of Quebec population out of national population in 2000:
7,750,518/33,317,662 = 23.26%
Estimated French Revenue: 2171.1*23.26%</t>
        </r>
      </text>
    </comment>
    <comment ref="E8" authorId="3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2010 is based on the percentage of Quebec population out of national population in 2010.
Quebec: 7,905,087
(Source: Statistics Canada, Table 051-0001, http://www5.statcan.gc.ca/cansim/a47)
National: 34,126,547
(Source: Statistics Canada, Table 051-0001, http://www5.statcan.gc.ca/cansim/a47)
Percentage of Quebec population out of national population in 2000:
7,905,087/34,126,547 = 23.16%
Estimated French Revenue: 1603.8*23.16%</t>
        </r>
      </text>
    </comment>
    <comment ref="F8" authorId="3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2011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 1656.2*23.14%</t>
        </r>
      </text>
    </comment>
    <comment ref="B12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French Revenue for Quebe in 2000 is based on the percentage of Quebec population out of national population in 2000.
Quebec: 7,356,951
(Source: Statistics Canada, Table 051-0001, http://www5.statcan.gc.ca/cansim/a47)
National: 30,685,730
(Source: Statistics Canada, Table 051-0001, http://www5.statcan.gc.ca/cansim/a47)
Percentage of Quebec population out of national population in 2000:
7,356,951/30,685,730 = 23.97%
Estimated French Revenue: 21,200*23.97%</t>
        </r>
      </text>
    </comment>
    <comment ref="C12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2004 is based on the percentage of Quebec population out of national population in 2004.
Quebec: 7,535,929
(Source: Statistics Canada, Table 051-0001, http://www5.statcan.gc.ca/cansim/a47)
National: 31,940,676
(Source: Statistics Canada, Table 051-0001, http://www5.statcan.gc.ca/cansim/a47)
Percentage of Quebec population out of national population in 2000:
7,535,929/31,940,676 = 23.59%
Estimated French Revenue: 19,800*23.59%. </t>
        </r>
      </text>
    </comment>
    <comment ref="D12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2008 is based on the percentage of Quebec population out of national population in 2008.
Quebec: 7,750,518
(Source: Statistics Canada, Table 051-0001, http://www5.statcan.gc.ca/cansim/a47)
National: 33,317,662
(Source: Statistics Canada, Table 051-0001, http://www5.statcan.gc.ca/cansim/a47)
Percentage of Quebec population out of national population in 2000:
7,750,518/33,317,662 = 23.26%
Estimated French Revenue: 18,000*23.26%. </t>
        </r>
      </text>
    </comment>
    <comment ref="E12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2010 is based on the percentage of Quebec population out of national population in 2010.
Quebec: 7,905,087
(Source: Statistics Canada, Table 051-0001, http://www5.statcan.gc.ca/cansim/a47)
National: 34,126,547
(Source: Statistics Canada, Table 051-0001, http://www5.statcan.gc.ca/cansim/a47)
Percentage of Quebec population out of national population in 2000:
7,905,087/34,126,547 = 23.16%
Estimated French Revenue: 16,900*23.16%.</t>
        </r>
      </text>
    </comment>
    <comment ref="F12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2011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 16,400*23.14%. </t>
        </r>
      </text>
    </comment>
    <comment ref="G12" authorId="1">
      <text>
        <r>
          <rPr>
            <sz val="9"/>
            <color indexed="81"/>
            <rFont val="Calibri"/>
            <family val="2"/>
          </rPr>
          <t>HAN:
Estimated Revenue in Quebec in 2012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Revenue:15,900 * 23.14%.</t>
        </r>
      </text>
    </comment>
    <comment ref="H12" authorId="0">
      <text>
        <r>
          <rPr>
            <sz val="9"/>
            <color indexed="81"/>
            <rFont val="Calibri"/>
            <family val="2"/>
          </rPr>
          <t xml:space="preserve">HAN:
Estimated Revenue in Quebec in 2013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Revenue:15,415 * 23.14%. </t>
        </r>
      </text>
    </comment>
  </commentList>
</comments>
</file>

<file path=xl/sharedStrings.xml><?xml version="1.0" encoding="utf-8"?>
<sst xmlns="http://schemas.openxmlformats.org/spreadsheetml/2006/main" count="21" uniqueCount="14">
  <si>
    <t>Wired Telecommunications Ownership Groups,Revenues ($Mill), and Concentration Levels, 2000 - 2013(1)</t>
  </si>
  <si>
    <t>Bell (2)</t>
    <phoneticPr fontId="3" type="noConversion"/>
  </si>
  <si>
    <t>Quebecor/Videotron (3)</t>
    <phoneticPr fontId="3" type="noConversion"/>
  </si>
  <si>
    <t>Telus</t>
  </si>
  <si>
    <t>Cogeco</t>
  </si>
  <si>
    <t>Bragg/EastLink (4)</t>
  </si>
  <si>
    <t>Other (5)</t>
  </si>
  <si>
    <t>Total $</t>
    <phoneticPr fontId="3" type="noConversion"/>
  </si>
  <si>
    <t>Wired Telecommunications Ownership Groups, Market Shares (based on Revenues, $Mill), and Concentration Levels, 2000 - 2013(1)</t>
    <phoneticPr fontId="3" type="noConversion"/>
  </si>
  <si>
    <t>Total $</t>
    <phoneticPr fontId="3" type="noConversion"/>
  </si>
  <si>
    <t>CR4</t>
    <phoneticPr fontId="3" type="noConversion"/>
  </si>
  <si>
    <t>NA</t>
    <phoneticPr fontId="3" type="noConversion"/>
  </si>
  <si>
    <t>HHI</t>
  </si>
  <si>
    <t>Notes and Sources: See Appendix 2.</t>
    <phoneticPr fontId="3" type="noConversion"/>
  </si>
</sst>
</file>

<file path=xl/styles.xml><?xml version="1.0" encoding="utf-8"?>
<styleSheet xmlns="http://schemas.openxmlformats.org/spreadsheetml/2006/main">
  <numFmts count="1">
    <numFmt numFmtId="165" formatCode="0.0"/>
  </numFmts>
  <fonts count="19">
    <font>
      <sz val="12"/>
      <color indexed="8"/>
      <name val="Calibri"/>
      <family val="2"/>
    </font>
    <font>
      <b/>
      <sz val="14"/>
      <name val="Cambria"/>
    </font>
    <font>
      <sz val="12"/>
      <color indexed="8"/>
      <name val="Calibri"/>
      <family val="2"/>
    </font>
    <font>
      <sz val="8"/>
      <name val="Verdana"/>
    </font>
    <font>
      <sz val="12"/>
      <name val="Cambria"/>
    </font>
    <font>
      <b/>
      <sz val="12"/>
      <name val="Cambria"/>
    </font>
    <font>
      <sz val="11"/>
      <color indexed="8"/>
      <name val="Calibri"/>
      <family val="2"/>
      <charset val="134"/>
    </font>
    <font>
      <sz val="12"/>
      <color indexed="8"/>
      <name val="Cambria"/>
    </font>
    <font>
      <sz val="12"/>
      <color indexed="16"/>
      <name val="Cambria"/>
    </font>
    <font>
      <sz val="12"/>
      <color indexed="16"/>
      <name val="Calibri"/>
      <family val="2"/>
    </font>
    <font>
      <sz val="12"/>
      <color indexed="10"/>
      <name val="Cambria"/>
    </font>
    <font>
      <sz val="12"/>
      <color indexed="10"/>
      <name val="Calibri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sz val="9"/>
      <color indexed="81"/>
      <name val="Calibri"/>
      <family val="2"/>
    </font>
    <font>
      <sz val="9"/>
      <color indexed="81"/>
      <name val="Verdana"/>
    </font>
    <font>
      <b/>
      <sz val="9"/>
      <color indexed="81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6" fillId="0" borderId="0">
      <alignment vertical="center"/>
    </xf>
    <xf numFmtId="0" fontId="2" fillId="0" borderId="0"/>
    <xf numFmtId="0" fontId="9" fillId="0" borderId="0" applyNumberFormat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165" fontId="1" fillId="0" borderId="0" xfId="1" applyNumberFormat="1" applyFont="1" applyFill="1" applyAlignment="1">
      <alignment vertical="top"/>
    </xf>
    <xf numFmtId="165" fontId="1" fillId="0" borderId="0" xfId="0" applyNumberFormat="1" applyFont="1" applyAlignment="1">
      <alignment vertical="top"/>
    </xf>
    <xf numFmtId="0" fontId="4" fillId="0" borderId="0" xfId="1" applyNumberFormat="1" applyFont="1" applyFill="1" applyAlignment="1">
      <alignment horizontal="right"/>
    </xf>
    <xf numFmtId="0" fontId="5" fillId="0" borderId="0" xfId="1" applyNumberFormat="1" applyFont="1" applyFill="1" applyAlignment="1">
      <alignment horizontal="right"/>
    </xf>
    <xf numFmtId="0" fontId="2" fillId="0" borderId="0" xfId="0" applyNumberFormat="1" applyFont="1" applyAlignment="1">
      <alignment horizontal="right"/>
    </xf>
    <xf numFmtId="165" fontId="4" fillId="0" borderId="0" xfId="2" applyNumberFormat="1" applyFont="1" applyFill="1" applyBorder="1" applyAlignment="1">
      <alignment horizontal="left"/>
    </xf>
    <xf numFmtId="165" fontId="7" fillId="0" borderId="0" xfId="0" applyNumberFormat="1" applyFont="1"/>
    <xf numFmtId="165" fontId="2" fillId="0" borderId="0" xfId="0" applyNumberFormat="1" applyFont="1"/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 vertical="center"/>
    </xf>
    <xf numFmtId="165" fontId="4" fillId="0" borderId="0" xfId="1" applyNumberFormat="1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4" fillId="0" borderId="0" xfId="3" applyNumberFormat="1" applyFont="1" applyFill="1" applyBorder="1" applyAlignment="1">
      <alignment horizontal="left"/>
    </xf>
    <xf numFmtId="165" fontId="8" fillId="0" borderId="0" xfId="4" applyNumberFormat="1" applyFont="1" applyFill="1" applyBorder="1" applyAlignment="1">
      <alignment horizontal="right" vertical="center"/>
    </xf>
    <xf numFmtId="165" fontId="7" fillId="0" borderId="0" xfId="0" applyNumberFormat="1" applyFont="1" applyFill="1"/>
    <xf numFmtId="165" fontId="4" fillId="0" borderId="0" xfId="5" applyNumberFormat="1" applyFont="1" applyFill="1" applyBorder="1" applyAlignment="1"/>
    <xf numFmtId="165" fontId="4" fillId="0" borderId="0" xfId="2" applyNumberFormat="1" applyFont="1" applyFill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 vertical="center"/>
    </xf>
    <xf numFmtId="165" fontId="11" fillId="0" borderId="0" xfId="0" applyNumberFormat="1" applyFont="1"/>
    <xf numFmtId="165" fontId="5" fillId="0" borderId="0" xfId="1" applyNumberFormat="1" applyFont="1" applyFill="1" applyBorder="1" applyAlignment="1">
      <alignment horizontal="lef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5" fillId="0" borderId="0" xfId="0" applyNumberFormat="1" applyFont="1"/>
    <xf numFmtId="165" fontId="12" fillId="0" borderId="0" xfId="0" applyNumberFormat="1" applyFont="1"/>
    <xf numFmtId="165" fontId="5" fillId="0" borderId="0" xfId="1" applyNumberFormat="1" applyFont="1" applyFill="1" applyBorder="1"/>
    <xf numFmtId="165" fontId="4" fillId="0" borderId="0" xfId="1" applyNumberFormat="1" applyFont="1" applyFill="1" applyBorder="1"/>
    <xf numFmtId="0" fontId="13" fillId="0" borderId="0" xfId="0" applyFont="1" applyAlignment="1"/>
    <xf numFmtId="165" fontId="13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right"/>
    </xf>
    <xf numFmtId="165" fontId="4" fillId="0" borderId="0" xfId="5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top"/>
    </xf>
    <xf numFmtId="165" fontId="12" fillId="0" borderId="0" xfId="0" applyNumberFormat="1" applyFont="1" applyAlignment="1">
      <alignment vertical="top"/>
    </xf>
  </cellXfs>
  <cellStyles count="6">
    <cellStyle name="Bad" xfId="4"/>
    <cellStyle name="Normal" xfId="0" builtinId="0"/>
    <cellStyle name="Normal 2" xfId="2"/>
    <cellStyle name="Normal 2 4" xfId="3"/>
    <cellStyle name="常规 2" xfId="1"/>
    <cellStyle name="百分比 2" xf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3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4" sqref="H24"/>
    </sheetView>
  </sheetViews>
  <sheetFormatPr baseColWidth="10" defaultRowHeight="15"/>
  <cols>
    <col min="1" max="1" width="22.1640625" style="8" customWidth="1"/>
    <col min="2" max="16384" width="10.83203125" style="8"/>
  </cols>
  <sheetData>
    <row r="1" spans="1:17" s="2" customFormat="1" ht="17">
      <c r="A1" s="1"/>
      <c r="B1" s="2" t="s">
        <v>0</v>
      </c>
    </row>
    <row r="2" spans="1:17" s="5" customFormat="1">
      <c r="A2" s="3"/>
      <c r="B2" s="4">
        <v>2000</v>
      </c>
      <c r="C2" s="4">
        <v>2004</v>
      </c>
      <c r="D2" s="4">
        <v>2008</v>
      </c>
      <c r="E2" s="4">
        <v>2010</v>
      </c>
      <c r="F2" s="4">
        <v>2011</v>
      </c>
      <c r="G2" s="4">
        <v>2012</v>
      </c>
      <c r="H2" s="4">
        <v>2013</v>
      </c>
    </row>
    <row r="3" spans="1:17">
      <c r="A3" s="6" t="s">
        <v>1</v>
      </c>
      <c r="B3" s="7">
        <v>4362.0390399999997</v>
      </c>
      <c r="C3" s="7">
        <v>3292.7251999999999</v>
      </c>
      <c r="D3" s="7">
        <v>3424.4664792403673</v>
      </c>
      <c r="E3" s="7">
        <v>3021.1903120345573</v>
      </c>
      <c r="F3" s="7">
        <v>2945.3437370572874</v>
      </c>
      <c r="G3" s="7">
        <v>2800.4977200000003</v>
      </c>
      <c r="H3" s="7">
        <v>2679.5550235978512</v>
      </c>
      <c r="N3" s="9"/>
      <c r="O3" s="9"/>
      <c r="P3" s="9"/>
      <c r="Q3" s="10"/>
    </row>
    <row r="4" spans="1:17">
      <c r="A4" s="11" t="s">
        <v>2</v>
      </c>
      <c r="B4" s="12"/>
      <c r="C4" s="13">
        <v>10.6</v>
      </c>
      <c r="D4" s="13">
        <v>368.4</v>
      </c>
      <c r="E4" s="13">
        <v>409.9</v>
      </c>
      <c r="F4" s="14">
        <v>436.7</v>
      </c>
      <c r="G4" s="13">
        <v>454.9</v>
      </c>
      <c r="H4" s="13">
        <v>473.8</v>
      </c>
    </row>
    <row r="5" spans="1:17">
      <c r="A5" s="15" t="s">
        <v>3</v>
      </c>
      <c r="B5" s="7">
        <v>302.02325958382335</v>
      </c>
      <c r="C5" s="7">
        <v>288.93663128297237</v>
      </c>
      <c r="D5" s="7">
        <v>295.75349065521306</v>
      </c>
      <c r="E5" s="7">
        <v>268.79173610286631</v>
      </c>
      <c r="F5" s="7">
        <v>265.18455685662212</v>
      </c>
      <c r="G5" s="7">
        <v>260.18424232842227</v>
      </c>
      <c r="H5" s="7">
        <v>263.70881905866662</v>
      </c>
    </row>
    <row r="6" spans="1:17">
      <c r="A6" s="11" t="s">
        <v>4</v>
      </c>
      <c r="B6" s="16"/>
      <c r="C6" s="16"/>
      <c r="D6" s="12">
        <v>21.574079999999999</v>
      </c>
      <c r="E6" s="12">
        <v>49.141742708673981</v>
      </c>
      <c r="F6" s="12">
        <v>51.769739110266151</v>
      </c>
      <c r="G6" s="17">
        <v>57.041135235754176</v>
      </c>
      <c r="H6" s="7">
        <v>59.711695876800015</v>
      </c>
    </row>
    <row r="7" spans="1:17">
      <c r="A7" s="15" t="s">
        <v>5</v>
      </c>
      <c r="B7" s="18">
        <v>6.3E-2</v>
      </c>
      <c r="C7" s="18">
        <v>0.82199999999999995</v>
      </c>
      <c r="D7" s="18">
        <v>1.70604</v>
      </c>
      <c r="E7" s="18">
        <v>2.9744441999999998</v>
      </c>
      <c r="F7" s="18">
        <v>2.9166985799999998</v>
      </c>
      <c r="G7" s="18">
        <v>3.27842586</v>
      </c>
      <c r="H7" s="7">
        <v>3.456</v>
      </c>
    </row>
    <row r="8" spans="1:17">
      <c r="A8" s="6" t="s">
        <v>6</v>
      </c>
      <c r="B8" s="19">
        <v>417.51470041617722</v>
      </c>
      <c r="C8" s="19">
        <v>1077.7361687170273</v>
      </c>
      <c r="D8" s="19">
        <v>74.899910104419178</v>
      </c>
      <c r="E8" s="19">
        <v>162.0417649539022</v>
      </c>
      <c r="F8" s="19">
        <v>93.045268395824678</v>
      </c>
      <c r="G8" s="19">
        <v>103.35847657582281</v>
      </c>
      <c r="H8" s="19">
        <v>86.845741466681829</v>
      </c>
      <c r="J8" s="9"/>
      <c r="K8" s="9"/>
      <c r="L8" s="9"/>
      <c r="M8" s="20"/>
      <c r="N8" s="20"/>
      <c r="O8" s="21"/>
      <c r="P8" s="22"/>
    </row>
    <row r="9" spans="1:17">
      <c r="A9" s="6"/>
      <c r="B9" s="19"/>
      <c r="C9" s="19"/>
      <c r="D9" s="19"/>
      <c r="E9" s="19"/>
      <c r="F9" s="19"/>
      <c r="G9" s="19"/>
      <c r="H9" s="19"/>
      <c r="J9" s="9"/>
      <c r="K9" s="9"/>
      <c r="L9" s="9"/>
      <c r="M9" s="20"/>
      <c r="N9" s="20"/>
      <c r="O9" s="21"/>
      <c r="P9" s="22"/>
    </row>
    <row r="10" spans="1:17">
      <c r="A10" s="6"/>
      <c r="B10" s="19"/>
      <c r="C10" s="19"/>
      <c r="D10" s="19"/>
      <c r="E10" s="19"/>
      <c r="F10" s="19"/>
      <c r="G10" s="19"/>
      <c r="H10" s="19"/>
      <c r="J10" s="9"/>
      <c r="K10" s="9"/>
      <c r="L10" s="9"/>
      <c r="M10" s="20"/>
      <c r="N10" s="20"/>
      <c r="O10" s="21"/>
      <c r="P10" s="22"/>
    </row>
    <row r="11" spans="1:17">
      <c r="A11" s="6"/>
      <c r="B11" s="19"/>
      <c r="C11" s="19"/>
      <c r="D11" s="19"/>
      <c r="E11" s="19"/>
      <c r="F11" s="19"/>
      <c r="G11" s="19"/>
      <c r="H11" s="19"/>
      <c r="J11" s="9"/>
      <c r="K11" s="9"/>
      <c r="L11" s="9"/>
      <c r="M11" s="20"/>
      <c r="N11" s="20"/>
      <c r="O11" s="21"/>
      <c r="P11" s="22"/>
    </row>
    <row r="12" spans="1:17" s="26" customFormat="1" ht="14" customHeight="1">
      <c r="A12" s="23" t="s">
        <v>7</v>
      </c>
      <c r="B12" s="24">
        <v>5081.6400000000003</v>
      </c>
      <c r="C12" s="24">
        <v>4670.82</v>
      </c>
      <c r="D12" s="24">
        <v>4186.8</v>
      </c>
      <c r="E12" s="24">
        <v>3914.04</v>
      </c>
      <c r="F12" s="24">
        <v>3794.96</v>
      </c>
      <c r="G12" s="24">
        <v>3679.2599999999998</v>
      </c>
      <c r="H12" s="25">
        <v>3609.8399999999997</v>
      </c>
    </row>
    <row r="13" spans="1:17">
      <c r="A13" s="27"/>
      <c r="B13" s="28"/>
      <c r="C13" s="28"/>
      <c r="D13" s="28"/>
      <c r="E13" s="28"/>
      <c r="F13" s="28"/>
      <c r="G13" s="28"/>
      <c r="H13" s="28"/>
    </row>
    <row r="14" spans="1:17" s="29" customFormat="1" ht="18">
      <c r="B14" s="1" t="s">
        <v>8</v>
      </c>
      <c r="C14" s="30"/>
      <c r="D14" s="30"/>
      <c r="E14" s="30"/>
      <c r="F14" s="30"/>
      <c r="G14" s="30"/>
      <c r="H14" s="30"/>
    </row>
    <row r="15" spans="1:17" s="5" customFormat="1">
      <c r="A15" s="3"/>
      <c r="B15" s="4">
        <v>2000</v>
      </c>
      <c r="C15" s="4">
        <v>2004</v>
      </c>
      <c r="D15" s="4">
        <v>2008</v>
      </c>
      <c r="E15" s="4">
        <v>2010</v>
      </c>
      <c r="F15" s="4">
        <v>2011</v>
      </c>
      <c r="G15" s="4">
        <v>2012</v>
      </c>
      <c r="H15" s="31">
        <v>2013</v>
      </c>
    </row>
    <row r="16" spans="1:17">
      <c r="A16" s="6" t="s">
        <v>1</v>
      </c>
      <c r="B16" s="32">
        <f t="shared" ref="B16:H16" si="0">B3/B12*100</f>
        <v>85.839198369030456</v>
      </c>
      <c r="C16" s="32">
        <f t="shared" si="0"/>
        <v>70.495656009009124</v>
      </c>
      <c r="D16" s="32">
        <f t="shared" si="0"/>
        <v>81.791976670496965</v>
      </c>
      <c r="E16" s="32">
        <f t="shared" si="0"/>
        <v>77.18853951504218</v>
      </c>
      <c r="F16" s="32">
        <f t="shared" si="0"/>
        <v>77.611983711482793</v>
      </c>
      <c r="G16" s="32">
        <f t="shared" si="0"/>
        <v>76.115787413773432</v>
      </c>
      <c r="H16" s="32">
        <f t="shared" si="0"/>
        <v>74.229190867125723</v>
      </c>
    </row>
    <row r="17" spans="1:8">
      <c r="A17" s="11" t="s">
        <v>2</v>
      </c>
      <c r="B17" s="32"/>
      <c r="C17" s="13">
        <f t="shared" ref="C17:H17" si="1">C4/C12*100</f>
        <v>0.22694087975987084</v>
      </c>
      <c r="D17" s="13">
        <f t="shared" si="1"/>
        <v>8.7990828317569498</v>
      </c>
      <c r="E17" s="13">
        <f t="shared" si="1"/>
        <v>10.472555211495028</v>
      </c>
      <c r="F17" s="13">
        <f t="shared" si="1"/>
        <v>11.507367666589371</v>
      </c>
      <c r="G17" s="13">
        <f t="shared" si="1"/>
        <v>12.363899262351669</v>
      </c>
      <c r="H17" s="13">
        <f t="shared" si="1"/>
        <v>13.125235467499946</v>
      </c>
    </row>
    <row r="18" spans="1:8">
      <c r="A18" s="15" t="s">
        <v>3</v>
      </c>
      <c r="B18" s="32">
        <f t="shared" ref="B18:H18" si="2">B5/B12*100</f>
        <v>5.9434210133701582</v>
      </c>
      <c r="C18" s="32">
        <f t="shared" si="2"/>
        <v>6.1859937073784126</v>
      </c>
      <c r="D18" s="32">
        <f t="shared" si="2"/>
        <v>7.0639507656256093</v>
      </c>
      <c r="E18" s="32">
        <f t="shared" si="2"/>
        <v>6.8673732537957282</v>
      </c>
      <c r="F18" s="32">
        <f t="shared" si="2"/>
        <v>6.9878090113366707</v>
      </c>
      <c r="G18" s="32">
        <f t="shared" si="2"/>
        <v>7.07164599208597</v>
      </c>
      <c r="H18" s="32">
        <f t="shared" si="2"/>
        <v>7.3052772161277684</v>
      </c>
    </row>
    <row r="19" spans="1:8">
      <c r="A19" s="11" t="s">
        <v>4</v>
      </c>
      <c r="B19" s="32"/>
      <c r="C19" s="32"/>
      <c r="D19" s="32">
        <f>D6/D12*100</f>
        <v>0.51528804815133267</v>
      </c>
      <c r="E19" s="32">
        <f>E6/E12*100</f>
        <v>1.255524795573729</v>
      </c>
      <c r="F19" s="32">
        <f>F6/F12*100</f>
        <v>1.3641708769069016</v>
      </c>
      <c r="G19" s="32">
        <f>G6/G12*100</f>
        <v>1.5503426024731652</v>
      </c>
      <c r="H19" s="32">
        <f>H6/H12*100</f>
        <v>1.6541369112426041</v>
      </c>
    </row>
    <row r="20" spans="1:8">
      <c r="A20" s="15" t="s">
        <v>5</v>
      </c>
      <c r="B20" s="32">
        <f>B7/B12*100</f>
        <v>1.2397572437244668E-3</v>
      </c>
      <c r="C20" s="32">
        <f t="shared" ref="C20:H20" si="3">C7/C12*100</f>
        <v>1.7598622939869232E-2</v>
      </c>
      <c r="D20" s="32">
        <f t="shared" si="3"/>
        <v>4.0748065348237314E-2</v>
      </c>
      <c r="E20" s="32">
        <f t="shared" si="3"/>
        <v>7.5994220805101625E-2</v>
      </c>
      <c r="F20" s="32">
        <f t="shared" si="3"/>
        <v>7.6857162657840913E-2</v>
      </c>
      <c r="G20" s="32">
        <f t="shared" si="3"/>
        <v>8.9105577208460407E-2</v>
      </c>
      <c r="H20" s="32">
        <f t="shared" si="3"/>
        <v>9.573831527159099E-2</v>
      </c>
    </row>
    <row r="21" spans="1:8">
      <c r="A21" s="6" t="s">
        <v>6</v>
      </c>
      <c r="B21" s="32">
        <f>B8/B12*100</f>
        <v>8.2161408603556563</v>
      </c>
      <c r="C21" s="32">
        <f t="shared" ref="C21:H21" si="4">C8/C12*100</f>
        <v>23.073810780912719</v>
      </c>
      <c r="D21" s="32">
        <f t="shared" si="4"/>
        <v>1.7889536186208841</v>
      </c>
      <c r="E21" s="32">
        <f t="shared" si="4"/>
        <v>4.1400130032882192</v>
      </c>
      <c r="F21" s="32">
        <f t="shared" si="4"/>
        <v>2.4518115710264321</v>
      </c>
      <c r="G21" s="32">
        <f t="shared" si="4"/>
        <v>2.8092191521072936</v>
      </c>
      <c r="H21" s="32">
        <f t="shared" si="4"/>
        <v>2.4058058381169758</v>
      </c>
    </row>
    <row r="22" spans="1:8">
      <c r="A22" s="6"/>
      <c r="B22" s="32"/>
      <c r="C22" s="32"/>
      <c r="D22" s="32"/>
      <c r="E22" s="32"/>
      <c r="F22" s="32"/>
      <c r="G22" s="32"/>
      <c r="H22" s="32"/>
    </row>
    <row r="23" spans="1:8">
      <c r="A23" s="6"/>
      <c r="B23" s="32"/>
      <c r="C23" s="32"/>
      <c r="D23" s="32"/>
      <c r="E23" s="32"/>
      <c r="F23" s="32"/>
      <c r="G23" s="32"/>
      <c r="H23" s="32"/>
    </row>
    <row r="24" spans="1:8" s="26" customFormat="1">
      <c r="A24" s="23" t="s">
        <v>9</v>
      </c>
      <c r="B24" s="24">
        <f>B12</f>
        <v>5081.6400000000003</v>
      </c>
      <c r="C24" s="24">
        <f t="shared" ref="C24:H24" si="5">C12</f>
        <v>4670.82</v>
      </c>
      <c r="D24" s="24">
        <f t="shared" si="5"/>
        <v>4186.8</v>
      </c>
      <c r="E24" s="24">
        <f t="shared" si="5"/>
        <v>3914.04</v>
      </c>
      <c r="F24" s="24">
        <f t="shared" si="5"/>
        <v>3794.96</v>
      </c>
      <c r="G24" s="24">
        <f t="shared" si="5"/>
        <v>3679.2599999999998</v>
      </c>
      <c r="H24" s="24">
        <f t="shared" si="5"/>
        <v>3609.8399999999997</v>
      </c>
    </row>
    <row r="25" spans="1:8">
      <c r="A25" s="27" t="s">
        <v>10</v>
      </c>
      <c r="B25" s="12" t="s">
        <v>11</v>
      </c>
      <c r="C25" s="12" t="s">
        <v>11</v>
      </c>
      <c r="D25" s="12">
        <f>D16+D17+D18+D19</f>
        <v>98.170298316030852</v>
      </c>
      <c r="E25" s="12">
        <f>E16+E17+E18+E19</f>
        <v>95.783992775906682</v>
      </c>
      <c r="F25" s="12">
        <f>F16+F17+F18+F19</f>
        <v>97.47133126631573</v>
      </c>
      <c r="G25" s="12">
        <f>G16+G17+G18+G19</f>
        <v>97.10167527068424</v>
      </c>
      <c r="H25" s="12">
        <f>H16+H17+H18+H19</f>
        <v>96.313840461996037</v>
      </c>
    </row>
    <row r="26" spans="1:8">
      <c r="A26" s="27" t="s">
        <v>12</v>
      </c>
      <c r="B26" s="12">
        <f>SUMSQ(B16:B20)</f>
        <v>7403.6922315169286</v>
      </c>
      <c r="C26" s="12">
        <f t="shared" ref="C26:H26" si="6">SUMSQ(C16:C20)</f>
        <v>5007.9558461627048</v>
      </c>
      <c r="D26" s="12">
        <f t="shared" si="6"/>
        <v>6817.5178889438203</v>
      </c>
      <c r="E26" s="12">
        <f t="shared" si="6"/>
        <v>6116.4879781638847</v>
      </c>
      <c r="F26" s="12">
        <f t="shared" si="6"/>
        <v>6206.7358702293086</v>
      </c>
      <c r="G26" s="12">
        <f t="shared" si="6"/>
        <v>5998.8987776146487</v>
      </c>
      <c r="H26" s="12">
        <f t="shared" si="6"/>
        <v>5738.3569928161205</v>
      </c>
    </row>
    <row r="27" spans="1:8">
      <c r="A27" s="27"/>
      <c r="B27" s="33"/>
      <c r="C27" s="33"/>
      <c r="D27" s="33"/>
      <c r="E27" s="33"/>
      <c r="F27" s="33"/>
      <c r="G27" s="7"/>
      <c r="H27" s="7"/>
    </row>
    <row r="28" spans="1:8" ht="15" customHeight="1">
      <c r="B28" s="34" t="s">
        <v>13</v>
      </c>
      <c r="C28" s="35"/>
      <c r="D28" s="28"/>
      <c r="E28" s="28"/>
      <c r="F28" s="28"/>
      <c r="G28" s="7"/>
      <c r="H28" s="7"/>
    </row>
    <row r="30" spans="1:8">
      <c r="A30" s="27"/>
      <c r="B30" s="12"/>
      <c r="C30" s="12"/>
      <c r="D30" s="12"/>
      <c r="E30" s="12"/>
      <c r="F30" s="12"/>
      <c r="G30" s="12"/>
      <c r="H30" s="9"/>
    </row>
  </sheetData>
  <sheetCalcPr fullCalcOnLoad="1"/>
  <mergeCells count="1">
    <mergeCell ref="B1:XFD1"/>
  </mergeCells>
  <phoneticPr fontId="3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Wired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2014-11-19T03:21:27Z</dcterms:created>
  <dcterms:modified xsi:type="dcterms:W3CDTF">2014-11-19T03:21:51Z</dcterms:modified>
</cp:coreProperties>
</file>