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680" yWindow="3680" windowWidth="17900" windowHeight="9820" tabRatio="500"/>
  </bookViews>
  <sheets>
    <sheet name="Total TV (Engl Lang)" sheetId="1" r:id="rId1"/>
  </sheets>
  <definedNames>
    <definedName name="_xlnm.Print_Area" localSheetId="0">'Total TV (Engl Lang)'!$A$1:$G$52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7" i="1"/>
  <c r="G32"/>
  <c r="G33"/>
  <c r="G36"/>
  <c r="G37"/>
  <c r="G38"/>
  <c r="G39"/>
  <c r="G40"/>
  <c r="G41"/>
  <c r="G50"/>
  <c r="F27"/>
  <c r="F28"/>
  <c r="F32"/>
  <c r="F33"/>
  <c r="F36"/>
  <c r="F37"/>
  <c r="F38"/>
  <c r="F39"/>
  <c r="F40"/>
  <c r="F41"/>
  <c r="F50"/>
  <c r="E27"/>
  <c r="E28"/>
  <c r="E32"/>
  <c r="E33"/>
  <c r="E36"/>
  <c r="E37"/>
  <c r="E38"/>
  <c r="E39"/>
  <c r="E40"/>
  <c r="E41"/>
  <c r="E50"/>
  <c r="D27"/>
  <c r="D28"/>
  <c r="D29"/>
  <c r="D32"/>
  <c r="D33"/>
  <c r="D36"/>
  <c r="D37"/>
  <c r="D38"/>
  <c r="D39"/>
  <c r="D40"/>
  <c r="D41"/>
  <c r="D50"/>
  <c r="C27"/>
  <c r="C28"/>
  <c r="C29"/>
  <c r="C32"/>
  <c r="C33"/>
  <c r="C34"/>
  <c r="C36"/>
  <c r="C37"/>
  <c r="C41"/>
  <c r="C50"/>
  <c r="B27"/>
  <c r="B28"/>
  <c r="B30"/>
  <c r="B32"/>
  <c r="B33"/>
  <c r="B34"/>
  <c r="B35"/>
  <c r="B36"/>
  <c r="B37"/>
  <c r="B41"/>
  <c r="B50"/>
  <c r="G49"/>
  <c r="F49"/>
  <c r="E49"/>
  <c r="D49"/>
  <c r="C49"/>
  <c r="B49"/>
  <c r="G31"/>
  <c r="G48"/>
  <c r="F31"/>
  <c r="F48"/>
  <c r="E31"/>
  <c r="E48"/>
  <c r="D31"/>
  <c r="D48"/>
  <c r="C31"/>
  <c r="C48"/>
  <c r="B31"/>
  <c r="B48"/>
  <c r="G47"/>
  <c r="F47"/>
  <c r="E47"/>
  <c r="D47"/>
  <c r="C47"/>
  <c r="B47"/>
  <c r="F46"/>
  <c r="E46"/>
  <c r="D46"/>
  <c r="C46"/>
  <c r="B46"/>
  <c r="G42"/>
  <c r="F42"/>
  <c r="E42"/>
  <c r="D42"/>
  <c r="C42"/>
  <c r="B42"/>
</calcChain>
</file>

<file path=xl/comments1.xml><?xml version="1.0" encoding="utf-8"?>
<comments xmlns="http://schemas.openxmlformats.org/spreadsheetml/2006/main">
  <authors>
    <author>Dwayne Winseck</author>
  </authors>
  <commentList>
    <comment ref="F4" authorId="0">
      <text>
        <r>
          <rPr>
            <b/>
            <sz val="10"/>
            <color indexed="81"/>
            <rFont val="Cambria"/>
          </rPr>
          <t>Dwayne Winseck:</t>
        </r>
        <r>
          <rPr>
            <sz val="10"/>
            <color indexed="81"/>
            <rFont val="Cambria"/>
          </rPr>
          <t xml:space="preserve">
This figue is based on Astral's Pay and Specialty TV segment's (total revenues = $586.0 m for 2012) but excludes Astral's in-house advertising and online divisions (see PWC, 2013, p. 60). Astral's Pay and Specialty TV services are allocated 53/47 between English and French-language services, respectively, based on the proportion of each language's services as represented in the CRTC's Financial Summaries for Individual Pay, pay-per-view, video-on-demand and specialty service.includes estimate of $4.4m for Astral's 2 conventional TV stations, as noted in PWC (2013) Revised Financial Evaluation: Astral, p. 60.</t>
        </r>
        <r>
          <rPr>
            <sz val="9"/>
            <color indexed="81"/>
            <rFont val="Verdana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<sst xmlns="http://schemas.openxmlformats.org/spreadsheetml/2006/main" count="50" uniqueCount="34">
  <si>
    <t>English-Language Total TV, Revenues ($mills) and Concentration Levels, 2004 -2013 (1)</t>
    <phoneticPr fontId="2" type="noConversion"/>
  </si>
  <si>
    <t>BCE (1)</t>
  </si>
  <si>
    <t xml:space="preserve">   Astral (2)</t>
  </si>
  <si>
    <t>Bell</t>
  </si>
  <si>
    <t xml:space="preserve">   CTVglobemedia</t>
  </si>
  <si>
    <t xml:space="preserve">   CHUM (3)</t>
  </si>
  <si>
    <t>CTVgm/Rogers</t>
  </si>
  <si>
    <t>Shaw/Corus (4)</t>
  </si>
  <si>
    <t xml:space="preserve">   Shaw*</t>
  </si>
  <si>
    <t xml:space="preserve">   Corus*</t>
  </si>
  <si>
    <t xml:space="preserve">   Canwest </t>
  </si>
  <si>
    <t>Shaw</t>
  </si>
  <si>
    <t xml:space="preserve">   Atlantis Alliance (5)</t>
  </si>
  <si>
    <t>CBC (6)</t>
  </si>
  <si>
    <t xml:space="preserve">Rogers </t>
  </si>
  <si>
    <t>Pelmorex</t>
    <phoneticPr fontId="2" type="noConversion"/>
  </si>
  <si>
    <t>Blue Ant</t>
    <phoneticPr fontId="2" type="noConversion"/>
  </si>
  <si>
    <t>Fairchild</t>
  </si>
  <si>
    <t>Quebecor</t>
  </si>
  <si>
    <t>Other</t>
  </si>
  <si>
    <t>Total $</t>
  </si>
  <si>
    <t>English-Language Total TV, Market Shares and Concentration Levels, 2004 -2013(1)</t>
    <phoneticPr fontId="2" type="noConversion"/>
  </si>
  <si>
    <t>Bell</t>
    <phoneticPr fontId="2" type="noConversion"/>
  </si>
  <si>
    <t>Bell/Rogers</t>
  </si>
  <si>
    <t xml:space="preserve">   Canwest</t>
  </si>
  <si>
    <t>Canwest</t>
  </si>
  <si>
    <t>Rogers</t>
  </si>
  <si>
    <t>Pelmorex</t>
    <phoneticPr fontId="2" type="noConversion"/>
  </si>
  <si>
    <t>Blue Ant</t>
    <phoneticPr fontId="2" type="noConversion"/>
  </si>
  <si>
    <t>CR4</t>
  </si>
  <si>
    <t>HHI</t>
  </si>
  <si>
    <t>CR4 (Shaw/Corus separate)</t>
  </si>
  <si>
    <t>HHI (Shaw/Corus separate)</t>
  </si>
  <si>
    <t>Notes and Sources: See Appendix 2.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</si>
</sst>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9">
    <font>
      <sz val="10"/>
      <name val="Verdana"/>
    </font>
    <font>
      <b/>
      <sz val="14"/>
      <name val="Cambria"/>
    </font>
    <font>
      <sz val="8"/>
      <name val="Verdana"/>
    </font>
    <font>
      <b/>
      <sz val="12"/>
      <name val="Cambria"/>
    </font>
    <font>
      <sz val="12"/>
      <name val="Cambria"/>
    </font>
    <font>
      <sz val="10"/>
      <name val="Cambria"/>
    </font>
    <font>
      <sz val="10"/>
      <color indexed="12"/>
      <name val="Cambria"/>
    </font>
    <font>
      <i/>
      <sz val="12"/>
      <name val="Cambria"/>
    </font>
    <font>
      <sz val="10"/>
      <color indexed="53"/>
      <name val="Cambria"/>
    </font>
    <font>
      <b/>
      <sz val="10"/>
      <name val="Cambria"/>
    </font>
    <font>
      <b/>
      <sz val="12"/>
      <color indexed="10"/>
      <name val="Cambria"/>
    </font>
    <font>
      <b/>
      <sz val="10"/>
      <color indexed="10"/>
      <name val="Cambria"/>
    </font>
    <font>
      <sz val="10"/>
      <color indexed="10"/>
      <name val="Cambria"/>
    </font>
    <font>
      <sz val="14"/>
      <color indexed="52"/>
      <name val="Cambria"/>
    </font>
    <font>
      <sz val="14"/>
      <name val="Cambria"/>
    </font>
    <font>
      <sz val="12"/>
      <color indexed="16"/>
      <name val="Calibri"/>
      <family val="2"/>
    </font>
    <font>
      <b/>
      <sz val="10"/>
      <color indexed="81"/>
      <name val="Cambria"/>
    </font>
    <font>
      <sz val="10"/>
      <color indexed="81"/>
      <name val="Cambria"/>
    </font>
    <font>
      <sz val="9"/>
      <color indexed="81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Border="0" applyAlignment="0" applyProtection="0"/>
  </cellStyleXfs>
  <cellXfs count="38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164" fontId="4" fillId="0" borderId="0" xfId="0" applyNumberFormat="1" applyFont="1"/>
    <xf numFmtId="164" fontId="5" fillId="0" borderId="0" xfId="0" applyNumberFormat="1" applyFont="1"/>
    <xf numFmtId="164" fontId="4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/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164" fontId="4" fillId="0" borderId="0" xfId="0" applyNumberFormat="1" applyFont="1" applyAlignment="1">
      <alignment horizontal="right"/>
    </xf>
    <xf numFmtId="164" fontId="5" fillId="2" borderId="0" xfId="0" applyNumberFormat="1" applyFont="1" applyFill="1"/>
    <xf numFmtId="164" fontId="7" fillId="2" borderId="0" xfId="0" applyNumberFormat="1" applyFont="1" applyFill="1"/>
    <xf numFmtId="164" fontId="4" fillId="2" borderId="0" xfId="0" applyNumberFormat="1" applyFont="1" applyFill="1"/>
    <xf numFmtId="164" fontId="4" fillId="2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64" fontId="8" fillId="0" borderId="0" xfId="0" applyNumberFormat="1" applyFont="1"/>
    <xf numFmtId="164" fontId="3" fillId="0" borderId="0" xfId="0" applyNumberFormat="1" applyFont="1" applyFill="1"/>
    <xf numFmtId="164" fontId="9" fillId="0" borderId="0" xfId="0" applyNumberFormat="1" applyFont="1"/>
    <xf numFmtId="164" fontId="9" fillId="0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Fill="1" applyAlignment="1">
      <alignment horizontal="right"/>
    </xf>
    <xf numFmtId="164" fontId="10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164" fontId="12" fillId="0" borderId="0" xfId="0" applyNumberFormat="1" applyFont="1" applyFill="1"/>
    <xf numFmtId="164" fontId="13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Fill="1"/>
    <xf numFmtId="164" fontId="14" fillId="0" borderId="0" xfId="0" applyNumberFormat="1" applyFont="1" applyFill="1" applyAlignment="1">
      <alignment horizontal="right"/>
    </xf>
    <xf numFmtId="164" fontId="13" fillId="0" borderId="0" xfId="0" applyNumberFormat="1" applyFont="1" applyFill="1"/>
    <xf numFmtId="164" fontId="3" fillId="0" borderId="0" xfId="0" applyNumberFormat="1" applyFont="1" applyAlignment="1">
      <alignment horizontal="right"/>
    </xf>
    <xf numFmtId="164" fontId="4" fillId="2" borderId="0" xfId="1" applyNumberFormat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vertical="top" wrapText="1"/>
    </xf>
  </cellXfs>
  <cellStyles count="2">
    <cellStyle name="Bad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D5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1" sqref="A11:N17"/>
    </sheetView>
  </sheetViews>
  <sheetFormatPr baseColWidth="10" defaultColWidth="11" defaultRowHeight="15"/>
  <cols>
    <col min="1" max="1" width="22.28515625" style="5" customWidth="1"/>
    <col min="2" max="3" width="14.42578125" style="5" customWidth="1"/>
    <col min="4" max="5" width="11" style="5"/>
    <col min="6" max="7" width="11" style="7"/>
    <col min="8" max="11" width="11" style="12"/>
    <col min="12" max="16" width="11" style="6"/>
    <col min="17" max="30" width="11" style="12"/>
    <col min="31" max="16384" width="11" style="6"/>
  </cols>
  <sheetData>
    <row r="1" spans="1:30" s="1" customFormat="1" ht="17">
      <c r="B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3" customFormat="1">
      <c r="B2" s="3">
        <v>2004</v>
      </c>
      <c r="C2" s="3">
        <v>2008</v>
      </c>
      <c r="D2" s="3">
        <v>2010</v>
      </c>
      <c r="E2" s="3">
        <v>2011</v>
      </c>
      <c r="F2" s="3">
        <v>2012</v>
      </c>
      <c r="G2" s="3">
        <v>2013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9" customFormat="1">
      <c r="A3" s="5" t="s">
        <v>1</v>
      </c>
      <c r="B3" s="5">
        <v>914.8</v>
      </c>
      <c r="C3" s="6">
        <v>51.4</v>
      </c>
      <c r="D3" s="6">
        <v>58.7</v>
      </c>
      <c r="E3" s="6">
        <v>1585</v>
      </c>
      <c r="F3" s="7">
        <v>1628.4</v>
      </c>
      <c r="G3" s="7">
        <v>1781.1</v>
      </c>
      <c r="H3" s="8"/>
      <c r="I3" s="8"/>
      <c r="J3" s="8"/>
      <c r="K3" s="8"/>
      <c r="L3" s="8"/>
      <c r="M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>
      <c r="A4" s="5" t="s">
        <v>2</v>
      </c>
      <c r="B4" s="5">
        <v>222.2</v>
      </c>
      <c r="C4" s="10">
        <v>272.2</v>
      </c>
      <c r="D4" s="10">
        <v>299</v>
      </c>
      <c r="E4" s="10">
        <v>312.3</v>
      </c>
      <c r="F4" s="7">
        <v>318.89999999999998</v>
      </c>
      <c r="G4" s="11" t="s">
        <v>3</v>
      </c>
      <c r="L4" s="12"/>
      <c r="M4" s="12"/>
    </row>
    <row r="5" spans="1:30">
      <c r="A5" s="5" t="s">
        <v>4</v>
      </c>
      <c r="C5" s="5">
        <v>1414.9</v>
      </c>
      <c r="D5" s="5">
        <v>1588</v>
      </c>
      <c r="E5" s="13" t="s">
        <v>3</v>
      </c>
      <c r="G5" s="11"/>
      <c r="L5" s="12"/>
      <c r="M5" s="12"/>
    </row>
    <row r="6" spans="1:30">
      <c r="A6" s="5" t="s">
        <v>5</v>
      </c>
      <c r="B6" s="5">
        <v>334.4</v>
      </c>
      <c r="C6" s="13" t="s">
        <v>6</v>
      </c>
      <c r="D6" s="10"/>
      <c r="E6" s="10"/>
      <c r="G6" s="11"/>
      <c r="L6" s="12"/>
      <c r="M6" s="12"/>
      <c r="N6" s="12"/>
      <c r="O6" s="12"/>
      <c r="P6" s="12"/>
    </row>
    <row r="7" spans="1:30" s="14" customFormat="1">
      <c r="A7" s="5" t="s">
        <v>7</v>
      </c>
      <c r="B7" s="5">
        <v>169.55990000000003</v>
      </c>
      <c r="C7" s="5">
        <v>475.40535</v>
      </c>
      <c r="D7" s="5">
        <v>1474.9106700000002</v>
      </c>
      <c r="E7" s="5">
        <v>1589.3212248</v>
      </c>
      <c r="F7" s="7">
        <v>1515.4652366600001</v>
      </c>
      <c r="G7" s="11">
        <v>1510.7737480000001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s="14" customFormat="1">
      <c r="A8" s="15" t="s">
        <v>8</v>
      </c>
      <c r="B8" s="16">
        <v>16.7</v>
      </c>
      <c r="C8" s="16">
        <v>62.036900000000003</v>
      </c>
      <c r="D8" s="16">
        <v>954.32772</v>
      </c>
      <c r="E8" s="16">
        <v>1037.1909547999999</v>
      </c>
      <c r="F8" s="16">
        <v>969.03328666000016</v>
      </c>
      <c r="G8" s="17">
        <v>965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>
      <c r="A9" s="15" t="s">
        <v>9</v>
      </c>
      <c r="B9" s="16">
        <v>152.83920000000003</v>
      </c>
      <c r="C9" s="16">
        <v>413.36845</v>
      </c>
      <c r="D9" s="16">
        <v>496.74574999999999</v>
      </c>
      <c r="E9" s="16">
        <v>526.44677000000001</v>
      </c>
      <c r="F9" s="16">
        <v>520.5</v>
      </c>
      <c r="G9" s="17">
        <v>490.17254800000001</v>
      </c>
      <c r="L9" s="12"/>
      <c r="M9" s="12"/>
      <c r="N9" s="12"/>
      <c r="O9" s="12"/>
      <c r="P9" s="12"/>
    </row>
    <row r="10" spans="1:30">
      <c r="A10" s="5" t="s">
        <v>10</v>
      </c>
      <c r="B10" s="5">
        <v>712.7</v>
      </c>
      <c r="C10" s="5">
        <v>1039.6999999999998</v>
      </c>
      <c r="D10" s="13" t="s">
        <v>11</v>
      </c>
      <c r="E10" s="13"/>
      <c r="G10" s="11"/>
      <c r="L10" s="12"/>
      <c r="M10" s="12"/>
      <c r="N10" s="12"/>
      <c r="O10" s="12"/>
      <c r="P10" s="12"/>
    </row>
    <row r="11" spans="1:30">
      <c r="A11" s="5" t="s">
        <v>12</v>
      </c>
      <c r="B11" s="5">
        <v>213.1</v>
      </c>
      <c r="D11" s="13"/>
      <c r="E11" s="13"/>
      <c r="G11" s="11"/>
      <c r="L11" s="12"/>
      <c r="M11" s="12"/>
    </row>
    <row r="12" spans="1:30">
      <c r="A12" s="5" t="s">
        <v>13</v>
      </c>
      <c r="B12" s="5">
        <v>729.26199999999994</v>
      </c>
      <c r="C12" s="5">
        <v>853</v>
      </c>
      <c r="D12" s="13">
        <v>818.59999999999991</v>
      </c>
      <c r="E12" s="13">
        <v>868.8</v>
      </c>
      <c r="F12" s="7">
        <v>900.2</v>
      </c>
      <c r="G12" s="11">
        <v>809.5</v>
      </c>
    </row>
    <row r="13" spans="1:30">
      <c r="A13" s="5" t="s">
        <v>14</v>
      </c>
      <c r="B13" s="5">
        <v>185.60000000000002</v>
      </c>
      <c r="C13" s="10">
        <v>520.20000000000005</v>
      </c>
      <c r="D13" s="10">
        <v>606.20000000000005</v>
      </c>
      <c r="E13" s="10">
        <v>719.3</v>
      </c>
      <c r="F13" s="12">
        <v>743.4</v>
      </c>
      <c r="G13" s="18">
        <v>745.1</v>
      </c>
      <c r="L13" s="12"/>
      <c r="M13" s="12"/>
    </row>
    <row r="14" spans="1:30" s="20" customFormat="1">
      <c r="A14" s="7" t="s">
        <v>15</v>
      </c>
      <c r="B14" s="7"/>
      <c r="C14" s="7"/>
      <c r="D14" s="7">
        <v>47</v>
      </c>
      <c r="E14" s="7">
        <v>49.1</v>
      </c>
      <c r="F14" s="7">
        <v>50.4</v>
      </c>
      <c r="G14" s="11">
        <v>50.8</v>
      </c>
      <c r="H14" s="12"/>
      <c r="I14" s="6"/>
      <c r="J14" s="12"/>
      <c r="K14" s="6"/>
      <c r="L14" s="6"/>
      <c r="M14" s="6"/>
      <c r="N14" s="6"/>
      <c r="O14" s="6"/>
      <c r="P14" s="6"/>
      <c r="Q14" s="12"/>
      <c r="R14" s="12"/>
      <c r="S14" s="12"/>
      <c r="T14" s="12"/>
      <c r="U14" s="12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>
      <c r="A15" s="5" t="s">
        <v>16</v>
      </c>
      <c r="D15" s="5">
        <v>22.849</v>
      </c>
      <c r="E15" s="5">
        <v>25.8858</v>
      </c>
      <c r="F15" s="5">
        <v>28.594300000000004</v>
      </c>
      <c r="G15" s="13">
        <v>33.540100000000002</v>
      </c>
      <c r="H15" s="21"/>
      <c r="I15" s="7"/>
      <c r="J15" s="6"/>
      <c r="K15" s="6"/>
    </row>
    <row r="16" spans="1:30">
      <c r="A16" s="5" t="s">
        <v>17</v>
      </c>
      <c r="B16" s="7"/>
      <c r="C16" s="7"/>
      <c r="D16" s="7">
        <v>35.215200000000003</v>
      </c>
      <c r="E16" s="7">
        <v>35.683999999999997</v>
      </c>
      <c r="F16" s="7">
        <v>36.020400000000002</v>
      </c>
      <c r="G16" s="11">
        <v>32.8489</v>
      </c>
      <c r="I16" s="6"/>
      <c r="J16" s="22"/>
      <c r="K16" s="22"/>
      <c r="L16" s="22"/>
      <c r="M16" s="22"/>
      <c r="N16" s="22"/>
      <c r="O16" s="22"/>
      <c r="P16" s="22"/>
      <c r="Q16" s="23"/>
      <c r="R16" s="23"/>
      <c r="S16" s="23"/>
      <c r="T16" s="23"/>
      <c r="U16" s="23"/>
    </row>
    <row r="17" spans="1:30">
      <c r="A17" s="5" t="s">
        <v>18</v>
      </c>
      <c r="B17" s="5">
        <v>6.8</v>
      </c>
      <c r="C17" s="10">
        <v>7.3</v>
      </c>
      <c r="D17" s="10">
        <v>8.6</v>
      </c>
      <c r="E17" s="10">
        <v>9.5</v>
      </c>
      <c r="F17" s="7">
        <v>15.4</v>
      </c>
      <c r="G17" s="11">
        <v>7.9</v>
      </c>
      <c r="L17" s="12"/>
      <c r="M17" s="12"/>
    </row>
    <row r="18" spans="1:30">
      <c r="A18" s="5" t="s">
        <v>19</v>
      </c>
      <c r="B18" s="5">
        <v>611.33110000000056</v>
      </c>
      <c r="C18" s="5">
        <v>341.95618015516902</v>
      </c>
      <c r="D18" s="5">
        <v>504.04756632318549</v>
      </c>
      <c r="E18" s="5">
        <v>550.63497519999964</v>
      </c>
      <c r="F18" s="7">
        <v>565.07806334000043</v>
      </c>
      <c r="G18" s="11">
        <v>759.18725199999926</v>
      </c>
      <c r="H18" s="21"/>
      <c r="I18" s="21"/>
      <c r="J18" s="21"/>
      <c r="K18" s="23"/>
      <c r="L18" s="23"/>
      <c r="M18" s="12"/>
    </row>
    <row r="19" spans="1:30">
      <c r="F19" s="12"/>
      <c r="G19" s="18"/>
      <c r="H19" s="21"/>
      <c r="I19" s="21"/>
      <c r="J19" s="21"/>
      <c r="K19" s="23"/>
      <c r="L19" s="23"/>
      <c r="M19" s="12"/>
    </row>
    <row r="20" spans="1:30">
      <c r="F20" s="12"/>
      <c r="G20" s="18"/>
      <c r="H20" s="21"/>
      <c r="I20" s="21"/>
      <c r="J20" s="21"/>
      <c r="K20" s="23"/>
      <c r="L20" s="23"/>
      <c r="M20" s="12"/>
    </row>
    <row r="21" spans="1:30">
      <c r="F21" s="12"/>
      <c r="G21" s="18"/>
      <c r="H21" s="21"/>
      <c r="I21" s="21"/>
      <c r="J21" s="21"/>
      <c r="K21" s="23"/>
      <c r="L21" s="23"/>
      <c r="M21" s="12"/>
    </row>
    <row r="22" spans="1:30" s="24" customFormat="1">
      <c r="A22" s="24" t="s">
        <v>20</v>
      </c>
      <c r="B22" s="24">
        <v>4141.893</v>
      </c>
      <c r="C22" s="24">
        <v>4976.0615301551688</v>
      </c>
      <c r="D22" s="24">
        <v>5463.1224363231868</v>
      </c>
      <c r="E22" s="24">
        <v>5745.5259999999998</v>
      </c>
      <c r="F22" s="21">
        <v>5801.8580000000002</v>
      </c>
      <c r="G22" s="25">
        <v>5730.75</v>
      </c>
      <c r="H22" s="26"/>
      <c r="I22" s="26"/>
      <c r="J22" s="26"/>
      <c r="K22" s="26"/>
      <c r="L22" s="26"/>
      <c r="M22" s="26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22" customFormat="1">
      <c r="A23" s="24"/>
      <c r="B23" s="24"/>
      <c r="C23" s="24"/>
      <c r="D23" s="24"/>
      <c r="E23" s="24"/>
      <c r="F23" s="23"/>
      <c r="G23" s="27"/>
      <c r="H23" s="28"/>
      <c r="I23" s="28"/>
      <c r="J23" s="28"/>
      <c r="K23" s="28"/>
      <c r="L23" s="28"/>
      <c r="M23" s="28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>
      <c r="F24" s="12"/>
      <c r="G24" s="18"/>
      <c r="H24" s="29"/>
      <c r="I24" s="29"/>
      <c r="J24" s="29"/>
      <c r="K24" s="29"/>
      <c r="L24" s="29"/>
      <c r="M24" s="29"/>
    </row>
    <row r="25" spans="1:30" s="30" customFormat="1" ht="17">
      <c r="B25" s="1" t="s">
        <v>21</v>
      </c>
      <c r="C25" s="31"/>
      <c r="D25" s="31"/>
      <c r="E25" s="31"/>
      <c r="F25" s="32"/>
      <c r="G25" s="33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3" customFormat="1">
      <c r="B26" s="3">
        <v>2004</v>
      </c>
      <c r="C26" s="3">
        <v>2008</v>
      </c>
      <c r="D26" s="3">
        <v>2010</v>
      </c>
      <c r="E26" s="3">
        <v>2011</v>
      </c>
      <c r="F26" s="3">
        <v>2012</v>
      </c>
      <c r="G26" s="3">
        <v>2013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>
      <c r="A27" s="5" t="s">
        <v>1</v>
      </c>
      <c r="B27" s="13">
        <f t="shared" ref="B27:F27" si="0">B3/B22*100</f>
        <v>22.086519376526624</v>
      </c>
      <c r="C27" s="13">
        <f t="shared" si="0"/>
        <v>1.032945426589152</v>
      </c>
      <c r="D27" s="13">
        <f t="shared" si="0"/>
        <v>1.0744771087266081</v>
      </c>
      <c r="E27" s="13">
        <f t="shared" si="0"/>
        <v>27.586682228920385</v>
      </c>
      <c r="F27" s="13">
        <f t="shared" si="0"/>
        <v>28.066870992016696</v>
      </c>
      <c r="G27" s="13">
        <f>G3/G22*100</f>
        <v>31.079701609736944</v>
      </c>
      <c r="H27" s="5"/>
      <c r="I27" s="6"/>
      <c r="J27" s="6"/>
      <c r="K27" s="6"/>
    </row>
    <row r="28" spans="1:30">
      <c r="A28" s="5" t="s">
        <v>2</v>
      </c>
      <c r="B28" s="5">
        <f t="shared" ref="B28:E28" si="1">B4/B22*100</f>
        <v>5.3646967702931967</v>
      </c>
      <c r="C28" s="5">
        <f t="shared" si="1"/>
        <v>5.470189593726988</v>
      </c>
      <c r="D28" s="5">
        <f t="shared" si="1"/>
        <v>5.4730605708561457</v>
      </c>
      <c r="E28" s="5">
        <f t="shared" si="1"/>
        <v>5.4355336656730824</v>
      </c>
      <c r="F28" s="5">
        <f>F4/F22*100</f>
        <v>5.4965150818927313</v>
      </c>
      <c r="G28" s="13" t="s">
        <v>22</v>
      </c>
      <c r="H28" s="5"/>
      <c r="I28" s="6"/>
      <c r="J28" s="6"/>
      <c r="K28" s="6"/>
    </row>
    <row r="29" spans="1:30">
      <c r="A29" s="5" t="s">
        <v>4</v>
      </c>
      <c r="C29" s="5">
        <f>C5/C22*100</f>
        <v>28.434133931536799</v>
      </c>
      <c r="D29" s="5">
        <f>D5/D22*100</f>
        <v>29.067626041871435</v>
      </c>
      <c r="E29" s="13" t="s">
        <v>3</v>
      </c>
      <c r="G29" s="11"/>
      <c r="H29" s="5"/>
      <c r="I29" s="6"/>
      <c r="J29" s="6"/>
      <c r="K29" s="6"/>
    </row>
    <row r="30" spans="1:30">
      <c r="A30" s="5" t="s">
        <v>5</v>
      </c>
      <c r="B30" s="5">
        <f>B6/B22*100</f>
        <v>8.0736030602432258</v>
      </c>
      <c r="C30" s="13" t="s">
        <v>23</v>
      </c>
      <c r="H30" s="5"/>
      <c r="I30" s="6"/>
      <c r="J30" s="6"/>
      <c r="K30" s="6"/>
    </row>
    <row r="31" spans="1:30">
      <c r="A31" s="5" t="s">
        <v>7</v>
      </c>
      <c r="B31" s="5">
        <f>B7/B22*100</f>
        <v>4.0937778933449032</v>
      </c>
      <c r="C31" s="5">
        <f t="shared" ref="C31:G31" si="2">C7/C22*100</f>
        <v>9.5538478999711138</v>
      </c>
      <c r="D31" s="5">
        <f t="shared" si="2"/>
        <v>26.997576700709104</v>
      </c>
      <c r="E31" s="5">
        <f t="shared" si="2"/>
        <v>27.66189248469157</v>
      </c>
      <c r="F31" s="5">
        <f t="shared" si="2"/>
        <v>26.120343459974375</v>
      </c>
      <c r="G31" s="5">
        <f t="shared" si="2"/>
        <v>26.36258339658858</v>
      </c>
      <c r="H31" s="5"/>
      <c r="I31" s="6"/>
      <c r="J31" s="6"/>
      <c r="K31" s="6"/>
    </row>
    <row r="32" spans="1:30">
      <c r="A32" s="15" t="s">
        <v>8</v>
      </c>
      <c r="B32" s="16">
        <f>B8/B22*100</f>
        <v>0.40319728201573524</v>
      </c>
      <c r="C32" s="16">
        <f t="shared" ref="C32:G32" si="3">C8/C22*100</f>
        <v>1.246706850870984</v>
      </c>
      <c r="D32" s="16">
        <f t="shared" si="3"/>
        <v>17.468539852866368</v>
      </c>
      <c r="E32" s="16">
        <f t="shared" si="3"/>
        <v>18.052149703960961</v>
      </c>
      <c r="F32" s="16">
        <f t="shared" si="3"/>
        <v>16.702120021896434</v>
      </c>
      <c r="G32" s="16">
        <f t="shared" si="3"/>
        <v>16.838982681149936</v>
      </c>
      <c r="H32" s="5"/>
      <c r="M32" s="12"/>
      <c r="N32" s="12"/>
      <c r="O32" s="12"/>
    </row>
    <row r="33" spans="1:30">
      <c r="A33" s="15" t="s">
        <v>9</v>
      </c>
      <c r="B33" s="16">
        <f>B9/B22*100</f>
        <v>3.6900808398478673</v>
      </c>
      <c r="C33" s="16">
        <f t="shared" ref="C33:G33" si="4">C9/C22*100</f>
        <v>8.3071410491001281</v>
      </c>
      <c r="D33" s="16">
        <f t="shared" si="4"/>
        <v>9.0927076189477063</v>
      </c>
      <c r="E33" s="16">
        <f t="shared" si="4"/>
        <v>9.1627253971176881</v>
      </c>
      <c r="F33" s="16">
        <f t="shared" si="4"/>
        <v>8.9712640330045978</v>
      </c>
      <c r="G33" s="16">
        <f t="shared" si="4"/>
        <v>8.5533751777690536</v>
      </c>
      <c r="H33" s="5"/>
    </row>
    <row r="34" spans="1:30">
      <c r="A34" s="5" t="s">
        <v>24</v>
      </c>
      <c r="B34" s="5">
        <f>B10/B22*100</f>
        <v>17.20710795764159</v>
      </c>
      <c r="C34" s="5">
        <f>C10/C22*100</f>
        <v>20.894034241726484</v>
      </c>
      <c r="D34" s="5" t="s">
        <v>11</v>
      </c>
      <c r="H34" s="5"/>
    </row>
    <row r="35" spans="1:30">
      <c r="A35" s="5" t="s">
        <v>12</v>
      </c>
      <c r="B35" s="5">
        <f>B11/B22*100</f>
        <v>5.1449904669193529</v>
      </c>
      <c r="C35" s="5" t="s">
        <v>25</v>
      </c>
      <c r="D35" s="13"/>
      <c r="E35" s="13"/>
      <c r="H35" s="5"/>
    </row>
    <row r="36" spans="1:30">
      <c r="A36" s="5" t="s">
        <v>13</v>
      </c>
      <c r="B36" s="5">
        <f>B12/B22*100</f>
        <v>17.606973429781984</v>
      </c>
      <c r="C36" s="5">
        <f t="shared" ref="C36:G36" si="5">C12/C22*100</f>
        <v>17.142070989893906</v>
      </c>
      <c r="D36" s="5">
        <f t="shared" si="5"/>
        <v>14.984104960879066</v>
      </c>
      <c r="E36" s="5">
        <f t="shared" si="5"/>
        <v>15.121330927751437</v>
      </c>
      <c r="F36" s="5">
        <f t="shared" si="5"/>
        <v>15.515719274756467</v>
      </c>
      <c r="G36" s="5">
        <f t="shared" si="5"/>
        <v>14.125550756881736</v>
      </c>
      <c r="H36" s="5"/>
    </row>
    <row r="37" spans="1:30">
      <c r="A37" s="5" t="s">
        <v>26</v>
      </c>
      <c r="B37" s="5">
        <f>B13/B22*100</f>
        <v>4.4810428468335619</v>
      </c>
      <c r="C37" s="5">
        <f t="shared" ref="C37:G37" si="6">C13/C22*100</f>
        <v>10.454050795947023</v>
      </c>
      <c r="D37" s="5">
        <f t="shared" si="6"/>
        <v>11.096218455026742</v>
      </c>
      <c r="E37" s="5">
        <f t="shared" si="6"/>
        <v>12.519306326348536</v>
      </c>
      <c r="F37" s="5">
        <f t="shared" si="6"/>
        <v>12.813136757225013</v>
      </c>
      <c r="G37" s="5">
        <f t="shared" si="6"/>
        <v>13.001788596606028</v>
      </c>
      <c r="H37" s="5"/>
    </row>
    <row r="38" spans="1:30">
      <c r="A38" s="7" t="s">
        <v>27</v>
      </c>
      <c r="B38" s="7"/>
      <c r="C38" s="7"/>
      <c r="D38" s="7">
        <f>D14/D22*100</f>
        <v>0.86031386899745443</v>
      </c>
      <c r="E38" s="7">
        <f t="shared" ref="E38:G38" si="7">E14/E22*100</f>
        <v>0.85457797945740743</v>
      </c>
      <c r="F38" s="7">
        <f t="shared" si="7"/>
        <v>0.86868723777796686</v>
      </c>
      <c r="G38" s="7">
        <f t="shared" si="7"/>
        <v>0.88644592767089825</v>
      </c>
      <c r="H38" s="5"/>
      <c r="I38" s="6"/>
      <c r="J38" s="6"/>
      <c r="K38" s="6"/>
    </row>
    <row r="39" spans="1:30">
      <c r="A39" s="5" t="s">
        <v>28</v>
      </c>
      <c r="D39" s="5">
        <f>D15/D22*100</f>
        <v>0.4182406721855923</v>
      </c>
      <c r="E39" s="5">
        <f t="shared" ref="E39:G39" si="8">E15/E22*100</f>
        <v>0.45053838412705816</v>
      </c>
      <c r="F39" s="5">
        <f t="shared" si="8"/>
        <v>0.49284729133322475</v>
      </c>
      <c r="G39" s="5">
        <f t="shared" si="8"/>
        <v>0.58526545391091922</v>
      </c>
      <c r="H39" s="5"/>
    </row>
    <row r="40" spans="1:30">
      <c r="A40" s="5" t="s">
        <v>17</v>
      </c>
      <c r="B40" s="7"/>
      <c r="C40" s="7"/>
      <c r="D40" s="7">
        <f>D16/D22*100</f>
        <v>0.64459840339402463</v>
      </c>
      <c r="E40" s="7">
        <f t="shared" ref="E40:G40" si="9">E16/E22*100</f>
        <v>0.62107455435759928</v>
      </c>
      <c r="F40" s="7">
        <f t="shared" si="9"/>
        <v>0.62084249562812466</v>
      </c>
      <c r="G40" s="7">
        <f t="shared" si="9"/>
        <v>0.57320420538323957</v>
      </c>
      <c r="H40" s="5"/>
    </row>
    <row r="41" spans="1:30">
      <c r="A41" s="5" t="s">
        <v>18</v>
      </c>
      <c r="B41" s="5">
        <f>B17/B22*100</f>
        <v>0.16417613878485032</v>
      </c>
      <c r="C41" s="5">
        <f t="shared" ref="C41:G41" si="10">C17/C22*100</f>
        <v>0.1467023660330897</v>
      </c>
      <c r="D41" s="5">
        <f t="shared" si="10"/>
        <v>0.15741913347612993</v>
      </c>
      <c r="E41" s="5">
        <f t="shared" si="10"/>
        <v>0.16534604490520102</v>
      </c>
      <c r="F41" s="5">
        <f t="shared" si="10"/>
        <v>0.26543221154326768</v>
      </c>
      <c r="G41" s="5">
        <f t="shared" si="10"/>
        <v>0.13785281158661605</v>
      </c>
      <c r="H41" s="5"/>
    </row>
    <row r="42" spans="1:30">
      <c r="A42" s="5" t="s">
        <v>19</v>
      </c>
      <c r="B42" s="5">
        <f>B18/B22*100</f>
        <v>14.759702870161073</v>
      </c>
      <c r="C42" s="5">
        <f t="shared" ref="C42:G42" si="11">C18/C22*100</f>
        <v>6.872024754575448</v>
      </c>
      <c r="D42" s="5">
        <f t="shared" si="11"/>
        <v>9.2263640838776748</v>
      </c>
      <c r="E42" s="5">
        <f t="shared" si="11"/>
        <v>9.5837174037677269</v>
      </c>
      <c r="F42" s="5">
        <f t="shared" si="11"/>
        <v>9.7396051978521427</v>
      </c>
      <c r="G42" s="5">
        <f t="shared" si="11"/>
        <v>13.247607241635025</v>
      </c>
      <c r="I42" s="7"/>
    </row>
    <row r="43" spans="1:30">
      <c r="F43" s="5"/>
      <c r="G43" s="5"/>
      <c r="I43" s="7"/>
    </row>
    <row r="44" spans="1:30">
      <c r="F44" s="5"/>
      <c r="G44" s="5"/>
      <c r="I44" s="7"/>
    </row>
    <row r="45" spans="1:30">
      <c r="F45" s="5"/>
      <c r="G45" s="5"/>
      <c r="I45" s="7"/>
    </row>
    <row r="46" spans="1:30" s="22" customFormat="1">
      <c r="A46" s="24" t="s">
        <v>20</v>
      </c>
      <c r="B46" s="24">
        <f>B22</f>
        <v>4141.893</v>
      </c>
      <c r="C46" s="24">
        <f t="shared" ref="C46:F46" si="12">C22</f>
        <v>4976.0615301551688</v>
      </c>
      <c r="D46" s="24">
        <f t="shared" si="12"/>
        <v>5463.1224363231868</v>
      </c>
      <c r="E46" s="24">
        <f t="shared" si="12"/>
        <v>5745.5259999999998</v>
      </c>
      <c r="F46" s="24">
        <f t="shared" si="12"/>
        <v>5801.8580000000002</v>
      </c>
      <c r="G46" s="24">
        <v>5704.3940000000002</v>
      </c>
      <c r="H46" s="23"/>
      <c r="I46" s="35"/>
      <c r="J46" s="24"/>
      <c r="K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>
      <c r="A47" s="24" t="s">
        <v>29</v>
      </c>
      <c r="B47" s="5">
        <f>B27+B30+B34+B36</f>
        <v>64.974203824193424</v>
      </c>
      <c r="C47" s="5">
        <f>SUM(C29+C37+C34+C36)</f>
        <v>76.924289959104215</v>
      </c>
      <c r="D47" s="5">
        <f>SUM(D29+D31+D36+D37)</f>
        <v>82.145526158486348</v>
      </c>
      <c r="E47" s="5">
        <f>SUM(E27+E31+E36+E37)</f>
        <v>82.889211967711944</v>
      </c>
      <c r="F47" s="7">
        <f>SUM(F27+F31+F36+F37)</f>
        <v>82.516070483972541</v>
      </c>
      <c r="G47" s="7">
        <f>G27+G31+G36+G37</f>
        <v>84.56962435981329</v>
      </c>
    </row>
    <row r="48" spans="1:30">
      <c r="A48" s="24" t="s">
        <v>30</v>
      </c>
      <c r="B48" s="5">
        <f>SUMSQ(B27:B31,B34:B41)</f>
        <v>1251.2040967486655</v>
      </c>
      <c r="C48" s="5">
        <f t="shared" ref="C48:G48" si="13">SUMSQ(C27:C31,C34:C41)</f>
        <v>1770.4858969234267</v>
      </c>
      <c r="D48" s="5">
        <f t="shared" si="13"/>
        <v>1953.9097430688098</v>
      </c>
      <c r="E48" s="5">
        <f t="shared" si="13"/>
        <v>1942.4843996594377</v>
      </c>
      <c r="F48" s="5">
        <f t="shared" si="13"/>
        <v>1906.6007016003639</v>
      </c>
      <c r="G48" s="5">
        <f t="shared" si="13"/>
        <v>2030.9872348814069</v>
      </c>
    </row>
    <row r="49" spans="1:7">
      <c r="A49" s="36" t="s">
        <v>31</v>
      </c>
      <c r="B49" s="16">
        <f>SUM(B27+B30+B34+B36)</f>
        <v>64.974203824193424</v>
      </c>
      <c r="C49" s="16">
        <f>SUM(C29+C34+C36+C37)</f>
        <v>76.924289959104215</v>
      </c>
      <c r="D49" s="16">
        <f>SUM(D29+D32+D36+D37)</f>
        <v>72.616489310643615</v>
      </c>
      <c r="E49" s="16">
        <f>SUM(E27+E32+E36+E37)</f>
        <v>73.279469186981316</v>
      </c>
      <c r="F49" s="16">
        <f>SUM(F27+F32+F36+F37)</f>
        <v>73.097847045894611</v>
      </c>
      <c r="G49" s="16">
        <f>G27+G32+G36+G37</f>
        <v>75.046023644374642</v>
      </c>
    </row>
    <row r="50" spans="1:7">
      <c r="A50" s="36" t="s">
        <v>32</v>
      </c>
      <c r="B50" s="16">
        <f>SUMSQ(B27:B30,B32:B41)</f>
        <v>1248.2243439614633</v>
      </c>
      <c r="C50" s="16">
        <f t="shared" ref="C50:G50" si="14">SUMSQ(C27:C30,C32:C41)</f>
        <v>1749.7727576092973</v>
      </c>
      <c r="D50" s="16">
        <f t="shared" si="14"/>
        <v>1612.867811792989</v>
      </c>
      <c r="E50" s="16">
        <f t="shared" si="14"/>
        <v>1587.1397494620048</v>
      </c>
      <c r="F50" s="16">
        <f t="shared" si="14"/>
        <v>1583.7727507090538</v>
      </c>
      <c r="G50" s="16">
        <f t="shared" si="14"/>
        <v>1692.7129962070626</v>
      </c>
    </row>
    <row r="51" spans="1:7" s="12" customFormat="1">
      <c r="A51" s="37"/>
      <c r="B51" s="7"/>
      <c r="C51" s="7"/>
      <c r="D51" s="7"/>
      <c r="E51" s="7"/>
      <c r="F51" s="7"/>
      <c r="G51" s="7"/>
    </row>
    <row r="52" spans="1:7">
      <c r="B52" s="24" t="s">
        <v>33</v>
      </c>
      <c r="C52" s="24"/>
    </row>
    <row r="54" spans="1:7">
      <c r="C54" s="12"/>
      <c r="D54" s="12"/>
      <c r="E54" s="12"/>
      <c r="F54" s="12"/>
      <c r="G54" s="12"/>
    </row>
    <row r="56" spans="1:7">
      <c r="C56" s="7"/>
      <c r="D56" s="7"/>
    </row>
    <row r="57" spans="1:7">
      <c r="F57" s="5"/>
    </row>
  </sheetData>
  <sheetCalcPr fullCalcOnLoad="1"/>
  <phoneticPr fontId="2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TV (Engl Lang)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2014-11-19T02:58:50Z</dcterms:created>
  <dcterms:modified xsi:type="dcterms:W3CDTF">2014-11-19T02:59:08Z</dcterms:modified>
</cp:coreProperties>
</file>