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Default Extension="jpeg" ContentType="image/jpeg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320" yWindow="360" windowWidth="20120" windowHeight="11920" tabRatio="500" activeTab="1"/>
  </bookViews>
  <sheets>
    <sheet name="Total TV Universe (RV)" sheetId="2" r:id="rId1"/>
    <sheet name="Total TV Universe (MS)" sheetId="3" r:id="rId2"/>
  </sheets>
  <definedNames>
    <definedName name="Z_53A03D0E_38D0_7449_9494_A87029C5A3DD_.wvu.Rows" localSheetId="0" hidden="1">'Total TV Universe (RV)'!$49:$49</definedName>
    <definedName name="Z_76AAADB2_7415_974E_BA98_ED7CDFF7D929_.wvu.Rows" localSheetId="1" hidden="1">'Total TV Universe (MS)'!#REF!</definedName>
    <definedName name="Z_C1CFBDE7_2FAB_EE4D_8BC2_4415671EDD7A_.wvu.Rows" localSheetId="0" hidden="1">'Total TV Universe (RV)'!$49:$49</definedName>
    <definedName name="Z_C2D491F7_5539_274B_90BD_E9E995F70CAC_.wvu.Rows" localSheetId="1" hidden="1">'Total TV Universe (MS)'!#REF!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N51" i="3"/>
  <c r="M51"/>
  <c r="L51"/>
  <c r="K51"/>
  <c r="J51"/>
  <c r="I51"/>
  <c r="H51"/>
  <c r="G51"/>
  <c r="F51"/>
  <c r="J50"/>
  <c r="N49"/>
  <c r="M49"/>
  <c r="L49"/>
  <c r="K49"/>
  <c r="J49"/>
  <c r="I49"/>
  <c r="H49"/>
  <c r="G49"/>
  <c r="F49"/>
  <c r="E49"/>
  <c r="D49"/>
  <c r="C49"/>
  <c r="B49"/>
  <c r="G48"/>
  <c r="F48"/>
  <c r="N47" i="2"/>
  <c r="N36"/>
</calcChain>
</file>

<file path=xl/comments1.xml><?xml version="1.0" encoding="utf-8"?>
<comments xmlns="http://schemas.openxmlformats.org/spreadsheetml/2006/main">
  <authors>
    <author>Dwayne Winseck</author>
    <author>LR</author>
  </authors>
  <commentList>
    <comment ref="N3" authorId="0">
      <text>
        <r>
          <rPr>
            <sz val="9"/>
            <color indexed="81"/>
            <rFont val="Verdana"/>
          </rPr>
          <t xml:space="preserve">Sum of OTA TV from CRTC Aggregate Annual Returns + Individual Pay &amp; Spec Fin Sum, 2013. The result is closest to the company's results published in its Annual Report.
</t>
        </r>
      </text>
    </comment>
    <comment ref="H4" authorId="1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Astral Annual Report, 2000, p.21</t>
        </r>
      </text>
    </comment>
    <comment ref="I4" authorId="1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Astral Annual Report, 2004, p. 44</t>
        </r>
      </text>
    </comment>
    <comment ref="J4" authorId="1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Astral Annual Report, 2009, p.18</t>
        </r>
      </text>
    </comment>
    <comment ref="K4" authorId="1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PWC, Astral Valuation Abridged, 2012, p.52</t>
        </r>
      </text>
    </comment>
    <comment ref="L4" authorId="1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PWC, Astral Valuation Abridged, 2012, p.25, excludes Astral's in-house advertising and online divisions PWC Astral Valuation Abridged, p.45</t>
        </r>
      </text>
    </comment>
    <comment ref="M4" authorId="1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PWC, Astral Valuation Abridged, 2012, p.25, excludes Astral's in-house advertising and online divisions PWC Astral Valuation Abridged, p.45</t>
        </r>
      </text>
    </comment>
    <comment ref="B9" authorId="0">
      <text>
        <r>
          <rPr>
            <sz val="9"/>
            <color indexed="81"/>
            <rFont val="Verdana"/>
          </rPr>
          <t xml:space="preserve">Electrohome AR 1985, p. 10. </t>
        </r>
      </text>
    </comment>
    <comment ref="C9" authorId="0">
      <text>
        <r>
          <rPr>
            <sz val="9"/>
            <color indexed="81"/>
            <rFont val="Verdana"/>
          </rPr>
          <t>Electrohome AR 1989, p. 20.</t>
        </r>
      </text>
    </comment>
    <comment ref="D9" authorId="0">
      <text>
        <r>
          <rPr>
            <sz val="9"/>
            <color indexed="81"/>
            <rFont val="Verdana"/>
          </rPr>
          <t>Electrohome AR 1991, p. 10.</t>
        </r>
      </text>
    </comment>
    <comment ref="E9" authorId="0">
      <text>
        <r>
          <rPr>
            <sz val="9"/>
            <color indexed="81"/>
            <rFont val="Verdana"/>
          </rPr>
          <t>Electrohome AR 1993, p. 15.</t>
        </r>
      </text>
    </comment>
    <comment ref="N25" authorId="0">
      <text>
        <r>
          <rPr>
            <b/>
            <sz val="9"/>
            <color indexed="81"/>
            <rFont val="Calibri"/>
            <family val="2"/>
          </rPr>
          <t>Dwayne Winseck:</t>
        </r>
        <r>
          <rPr>
            <sz val="9"/>
            <color indexed="81"/>
            <rFont val="Calibri"/>
            <family val="2"/>
          </rPr>
          <t xml:space="preserve">
CBC A/R 2012-2013, p. 84.</t>
        </r>
      </text>
    </comment>
    <comment ref="N33" authorId="1">
      <text>
        <r>
          <rPr>
            <b/>
            <sz val="9"/>
            <color indexed="81"/>
            <rFont val="Verdana"/>
          </rPr>
          <t>LR:</t>
        </r>
        <r>
          <rPr>
            <sz val="9"/>
            <color indexed="81"/>
            <rFont val="Verdana"/>
          </rPr>
          <t xml:space="preserve">
CTRC V Interactions TV Aggregate Annual Returns, 2013</t>
        </r>
      </text>
    </comment>
    <comment ref="N34" authorId="0">
      <text>
        <r>
          <rPr>
            <sz val="9"/>
            <color indexed="81"/>
            <rFont val="Verdana"/>
          </rPr>
          <t>Estimate based on .5% average y-o-y revenue decline for conventional TV between 2011 and 2012 CRTC, CMR 2013, p. 90.</t>
        </r>
      </text>
    </comment>
    <comment ref="N36" authorId="0">
      <text>
        <r>
          <rPr>
            <sz val="9"/>
            <color indexed="81"/>
            <rFont val="Verdana"/>
          </rPr>
          <t>Estimate based on .5% average y-o-y revenue decline for conventional TV between 2011 and 2012 CRTC, CMR 2013, p. 90.</t>
        </r>
      </text>
    </comment>
    <comment ref="K37" authorId="0">
      <text>
        <r>
          <rPr>
            <sz val="9"/>
            <color indexed="81"/>
            <rFont val="Verdana"/>
          </rPr>
          <t xml:space="preserve">CRTC Individual Pay and Specialty Financial Summaries. </t>
        </r>
      </text>
    </comment>
    <comment ref="L37" authorId="0">
      <text>
        <r>
          <rPr>
            <sz val="9"/>
            <color indexed="81"/>
            <rFont val="Verdana"/>
          </rPr>
          <t xml:space="preserve">CRTC Individual Pay and Specialty Financial Summaries. </t>
        </r>
      </text>
    </comment>
    <comment ref="M37" authorId="0">
      <text>
        <r>
          <rPr>
            <sz val="9"/>
            <color indexed="81"/>
            <rFont val="Verdana"/>
          </rPr>
          <t xml:space="preserve">CRTC Individual Pay and Specialty Financial Summaries. 
</t>
        </r>
      </text>
    </comment>
    <comment ref="N37" authorId="0">
      <text>
        <r>
          <rPr>
            <sz val="9"/>
            <color indexed="81"/>
            <rFont val="Verdana"/>
          </rPr>
          <t xml:space="preserve">CRTC Individual Pay and Specialty Financial Summaries. 
</t>
        </r>
      </text>
    </comment>
    <comment ref="K38" authorId="0">
      <text>
        <r>
          <rPr>
            <sz val="9"/>
            <color indexed="81"/>
            <rFont val="Verdana"/>
          </rPr>
          <t>Individual Pay &amp; Spec Fin Sum, 2013,</t>
        </r>
      </text>
    </comment>
    <comment ref="L38" authorId="0">
      <text>
        <r>
          <rPr>
            <sz val="9"/>
            <color indexed="81"/>
            <rFont val="Verdana"/>
          </rPr>
          <t>Individual Pay &amp; Spec Fin Sum, 2013,</t>
        </r>
      </text>
    </comment>
    <comment ref="M38" authorId="0">
      <text>
        <r>
          <rPr>
            <sz val="9"/>
            <color indexed="81"/>
            <rFont val="Verdana"/>
          </rPr>
          <t>Individual Pay &amp; Spec Fin Sum, 2013,</t>
        </r>
      </text>
    </comment>
    <comment ref="N38" authorId="0">
      <text>
        <r>
          <rPr>
            <sz val="9"/>
            <color indexed="81"/>
            <rFont val="Verdana"/>
          </rPr>
          <t>Individual Pay &amp; Spec Fin Sum, 2013,</t>
        </r>
      </text>
    </comment>
    <comment ref="L40" authorId="0">
      <text>
        <r>
          <rPr>
            <sz val="9"/>
            <color indexed="81"/>
            <rFont val="Verdana"/>
          </rPr>
          <t xml:space="preserve">CRTC Individual Pay and Specialty Financial Summaries. </t>
        </r>
      </text>
    </comment>
    <comment ref="M40" authorId="0">
      <text>
        <r>
          <rPr>
            <sz val="9"/>
            <color indexed="81"/>
            <rFont val="Verdana"/>
          </rPr>
          <t xml:space="preserve">CRTC Individual Pay and Specialty Financial Summaries. </t>
        </r>
      </text>
    </comment>
    <comment ref="N40" authorId="0">
      <text>
        <r>
          <rPr>
            <sz val="9"/>
            <color indexed="81"/>
            <rFont val="Verdana"/>
          </rPr>
          <t xml:space="preserve">CRTC Individual Pay and Specialty Financial Summaries. </t>
        </r>
      </text>
    </comment>
    <comment ref="B41" authorId="0">
      <text>
        <r>
          <rPr>
            <sz val="9"/>
            <color indexed="81"/>
            <rFont val="Verdana"/>
          </rPr>
          <t>CFCF, AR 1985, np.</t>
        </r>
      </text>
    </comment>
    <comment ref="C41" authorId="0">
      <text>
        <r>
          <rPr>
            <sz val="9"/>
            <color indexed="81"/>
            <rFont val="Verdana"/>
          </rPr>
          <t>CFCF, AR 1993, p. 12.</t>
        </r>
      </text>
    </comment>
    <comment ref="D41" authorId="0">
      <text>
        <r>
          <rPr>
            <sz val="9"/>
            <color indexed="81"/>
            <rFont val="Verdana"/>
          </rPr>
          <t>CFCF, AR 1993, p. 12.</t>
        </r>
      </text>
    </comment>
    <comment ref="E41" authorId="0">
      <text>
        <r>
          <rPr>
            <sz val="9"/>
            <color indexed="81"/>
            <rFont val="Verdana"/>
          </rPr>
          <t>CFCF, AR 1993, p. 7.</t>
        </r>
      </text>
    </comment>
    <comment ref="A45" authorId="0">
      <text>
        <r>
          <rPr>
            <sz val="9"/>
            <color indexed="81"/>
            <rFont val="Verdana"/>
          </rPr>
          <t>Source: Statistics Canada, Table 3570001 - Television broadcasting industry, V32211503 Canada; Operating revenue, total; Pay and specialty television</t>
        </r>
      </text>
    </comment>
    <comment ref="I45" authorId="1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CRTC Communications Monitoring Report 2008, Figure 4.3.2
2065 is the listed number</t>
        </r>
      </text>
    </comment>
    <comment ref="J45" authorId="1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http://www.crtc.gc.ca/eng/publications/reports/BrAnalysis/psp2012/psp2012_1.htm</t>
        </r>
      </text>
    </comment>
    <comment ref="K45" authorId="1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http://www.crtc.gc.ca/eng/publications/reports/BrAnalysis/psp2012/psp2012_1.htm</t>
        </r>
      </text>
    </comment>
    <comment ref="L45" authorId="1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http://www.crtc.gc.ca/eng/publications/reports/BrAnalysis/psp2012/psp2012_1.htm</t>
        </r>
      </text>
    </comment>
    <comment ref="N45" authorId="1">
      <text>
        <r>
          <rPr>
            <b/>
            <sz val="9"/>
            <color indexed="81"/>
            <rFont val="Verdana"/>
          </rPr>
          <t>LR:</t>
        </r>
        <r>
          <rPr>
            <sz val="9"/>
            <color indexed="81"/>
            <rFont val="Verdana"/>
          </rPr>
          <t xml:space="preserve">
http://www.crtc.gc.ca/eng/publications/reports/BrAnalysis/psp2013/psp2013_1.htm</t>
        </r>
      </text>
    </comment>
    <comment ref="A46" authorId="0">
      <text>
        <r>
          <rPr>
            <sz val="9"/>
            <color indexed="81"/>
            <rFont val="Verdana"/>
          </rPr>
          <t>Source: Statistics Canada: Table 3570001 - Television broadcasting industry, by North American Industry Classification System (NAICS), annually (V80997 Canada; Operating revenue, total; Private conventional television(1976 to 2013, Data: 38)</t>
        </r>
      </text>
    </comment>
  </commentList>
</comments>
</file>

<file path=xl/sharedStrings.xml><?xml version="1.0" encoding="utf-8"?>
<sst xmlns="http://schemas.openxmlformats.org/spreadsheetml/2006/main" count="148" uniqueCount="89">
  <si>
    <t>Canwest (10)</t>
  </si>
  <si>
    <t>Shaw</t>
  </si>
  <si>
    <t xml:space="preserve">  Alliance Atlantis (11)</t>
  </si>
  <si>
    <t>Canwest (2007)</t>
  </si>
  <si>
    <t xml:space="preserve">    Atlantis</t>
  </si>
  <si>
    <t>Alliance</t>
  </si>
  <si>
    <t xml:space="preserve">  WIC (12)</t>
  </si>
  <si>
    <t>Canwest (1998)</t>
    <phoneticPr fontId="2" type="noConversion"/>
  </si>
  <si>
    <t xml:space="preserve">    Allarcom</t>
  </si>
  <si>
    <t>WIC (1991)</t>
  </si>
  <si>
    <t>CBC/ Radio Canada (13)</t>
  </si>
  <si>
    <t>Rogers (14)</t>
  </si>
  <si>
    <t xml:space="preserve">  Maclean Hunter (15)</t>
  </si>
  <si>
    <t>Rogers (1994)</t>
  </si>
  <si>
    <t xml:space="preserve">  Selkirk (16)</t>
  </si>
  <si>
    <t>Quebecor (18)</t>
  </si>
  <si>
    <t xml:space="preserve">  Videotron (19)</t>
  </si>
  <si>
    <t>QMI</t>
  </si>
  <si>
    <t xml:space="preserve">  TeleMetropole (TVA) (20)</t>
  </si>
  <si>
    <t>Videotron (1987)</t>
  </si>
  <si>
    <t xml:space="preserve">  Pathonic (21)</t>
  </si>
  <si>
    <t>Videotron (25)</t>
  </si>
  <si>
    <t>V Interactions (Remstar)</t>
  </si>
  <si>
    <t>Aboriginal People's Network (APN)</t>
    <phoneticPr fontId="2" type="noConversion"/>
  </si>
  <si>
    <t>Pelmorex</t>
  </si>
  <si>
    <t>Radio Nord (24)</t>
  </si>
  <si>
    <t>Blue Ant</t>
  </si>
  <si>
    <t>Fairchild</t>
  </si>
  <si>
    <t xml:space="preserve">Craig </t>
  </si>
  <si>
    <t>CHUM &amp; QBC (Dec 04)</t>
  </si>
  <si>
    <t>Cogeco TQS (2001-8) (22)</t>
  </si>
  <si>
    <t>Remstar June 2008</t>
    <phoneticPr fontId="2" type="noConversion"/>
  </si>
  <si>
    <t xml:space="preserve">  TQS (CFCF/Pouliot) (23)</t>
  </si>
  <si>
    <t>QMI &amp; Consortium (20)</t>
  </si>
  <si>
    <t>Spec and Pay TV $</t>
    <phoneticPr fontId="2" type="noConversion"/>
  </si>
  <si>
    <t>Conv TV Priv</t>
    <phoneticPr fontId="2" type="noConversion"/>
  </si>
  <si>
    <t>Total TV $</t>
  </si>
  <si>
    <t>CR4</t>
  </si>
  <si>
    <t>HHI</t>
    <phoneticPr fontId="2" type="noConversion"/>
  </si>
  <si>
    <t>CR4 (Shaw/Corus separate)</t>
  </si>
  <si>
    <t>HHI(Shaw/Corus separate)</t>
  </si>
  <si>
    <t>See Notes and Sources Appendix.</t>
  </si>
  <si>
    <t>Television Ownership Groups, Market Shares (Percentage based on $) and Concentration Levels, 1984-2013 (1)</t>
    <phoneticPr fontId="2" type="noConversion"/>
  </si>
  <si>
    <t xml:space="preserve">          Netstar</t>
    <phoneticPr fontId="2" type="noConversion"/>
  </si>
  <si>
    <t>Baton/CTV</t>
    <phoneticPr fontId="2" type="noConversion"/>
  </si>
  <si>
    <t xml:space="preserve">          Electrohome (5)</t>
    <phoneticPr fontId="2" type="noConversion"/>
  </si>
  <si>
    <t>Baton (1997)</t>
    <phoneticPr fontId="2" type="noConversion"/>
  </si>
  <si>
    <t xml:space="preserve">          Moffatt</t>
    <phoneticPr fontId="2" type="noConversion"/>
  </si>
  <si>
    <t xml:space="preserve">         Blackburn (6) (CFPL London)</t>
    <phoneticPr fontId="2" type="noConversion"/>
  </si>
  <si>
    <t>Baton (1993)</t>
  </si>
  <si>
    <t xml:space="preserve">         MidCanada Comm </t>
    <phoneticPr fontId="2" type="noConversion"/>
  </si>
  <si>
    <t xml:space="preserve">         Huron Broadcasting</t>
    <phoneticPr fontId="2" type="noConversion"/>
  </si>
  <si>
    <t xml:space="preserve">         Yorkton TV</t>
    <phoneticPr fontId="2" type="noConversion"/>
  </si>
  <si>
    <t xml:space="preserve">         Sunwapta</t>
    <phoneticPr fontId="2" type="noConversion"/>
  </si>
  <si>
    <t>Electrohome</t>
    <phoneticPr fontId="2" type="noConversion"/>
  </si>
  <si>
    <t>CTV Rogers (2007) (10)</t>
    <phoneticPr fontId="2" type="noConversion"/>
  </si>
  <si>
    <t>Maclean Hunter</t>
    <phoneticPr fontId="2" type="noConversion"/>
  </si>
  <si>
    <t xml:space="preserve"> CHUM &amp; QBC (15)</t>
  </si>
  <si>
    <t xml:space="preserve"> (Remstar)</t>
  </si>
  <si>
    <t>Spec and Pay TV $</t>
    <phoneticPr fontId="2" type="noConversion"/>
  </si>
  <si>
    <t>HHI</t>
    <phoneticPr fontId="2" type="noConversion"/>
  </si>
  <si>
    <t>See Notes and Sources Appendix.</t>
    <phoneticPr fontId="2" type="noConversion"/>
  </si>
  <si>
    <t>Television Ownership Groups, Revenues ($millions) and Concentration Levels, 1984-2013 (1)</t>
    <phoneticPr fontId="2" type="noConversion"/>
  </si>
  <si>
    <t>2008 (2)</t>
  </si>
  <si>
    <t>Bell</t>
  </si>
  <si>
    <t xml:space="preserve">  Astral (17)</t>
    <phoneticPr fontId="2" type="noConversion"/>
  </si>
  <si>
    <t>BCE</t>
    <phoneticPr fontId="2" type="noConversion"/>
  </si>
  <si>
    <t xml:space="preserve">    CTVGlobemedia (2)</t>
    <phoneticPr fontId="2" type="noConversion"/>
  </si>
  <si>
    <t xml:space="preserve">      Bell Globemedia (3)</t>
    <phoneticPr fontId="2" type="noConversion"/>
  </si>
  <si>
    <t>CTVgm</t>
  </si>
  <si>
    <t xml:space="preserve">        CTV (Baton) (4)</t>
    <phoneticPr fontId="2" type="noConversion"/>
  </si>
  <si>
    <t>(Bell Globemedia)</t>
    <phoneticPr fontId="2" type="noConversion"/>
  </si>
  <si>
    <t xml:space="preserve">          Netstar</t>
    <phoneticPr fontId="2" type="noConversion"/>
  </si>
  <si>
    <t>Baton/CTV</t>
    <phoneticPr fontId="2" type="noConversion"/>
  </si>
  <si>
    <t xml:space="preserve">          Electrohome (5)</t>
    <phoneticPr fontId="2" type="noConversion"/>
  </si>
  <si>
    <t>Baton (1997)</t>
    <phoneticPr fontId="2" type="noConversion"/>
  </si>
  <si>
    <t xml:space="preserve">          Moffatt</t>
    <phoneticPr fontId="2" type="noConversion"/>
  </si>
  <si>
    <t xml:space="preserve">         Blackburn (6) (CFPL London)</t>
    <phoneticPr fontId="2" type="noConversion"/>
  </si>
  <si>
    <t>20 Baton (1993)</t>
  </si>
  <si>
    <t xml:space="preserve">         MidCanada Comm </t>
    <phoneticPr fontId="2" type="noConversion"/>
  </si>
  <si>
    <t>Baton (1989)</t>
  </si>
  <si>
    <t xml:space="preserve">         Huron Broadcasting</t>
    <phoneticPr fontId="2" type="noConversion"/>
  </si>
  <si>
    <t xml:space="preserve">         Yorkton TV</t>
    <phoneticPr fontId="2" type="noConversion"/>
  </si>
  <si>
    <t xml:space="preserve">         Sunwapta</t>
    <phoneticPr fontId="2" type="noConversion"/>
  </si>
  <si>
    <t xml:space="preserve">  CHUM (8)</t>
  </si>
  <si>
    <t>CTV Rogers (2007) (10)</t>
  </si>
  <si>
    <t>Shaw + Corus (9)</t>
  </si>
  <si>
    <t xml:space="preserve">  Shaw</t>
  </si>
  <si>
    <t xml:space="preserve">  Corus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</si>
</sst>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"/>
  </numFmts>
  <fonts count="17">
    <font>
      <sz val="10"/>
      <name val="Verdana"/>
    </font>
    <font>
      <sz val="10"/>
      <name val="Verdana"/>
    </font>
    <font>
      <sz val="8"/>
      <name val="Verdana"/>
    </font>
    <font>
      <sz val="14"/>
      <name val="Cambria"/>
    </font>
    <font>
      <b/>
      <sz val="14"/>
      <name val="Cambria"/>
    </font>
    <font>
      <b/>
      <sz val="12"/>
      <color indexed="8"/>
      <name val="Cambria"/>
    </font>
    <font>
      <b/>
      <sz val="12"/>
      <name val="Cambria"/>
    </font>
    <font>
      <sz val="12"/>
      <color indexed="8"/>
      <name val="Cambria"/>
    </font>
    <font>
      <sz val="12"/>
      <name val="Cambria"/>
    </font>
    <font>
      <u/>
      <sz val="10"/>
      <color indexed="12"/>
      <name val="Verdana"/>
    </font>
    <font>
      <sz val="12"/>
      <color indexed="16"/>
      <name val="Calibri"/>
      <family val="2"/>
    </font>
    <font>
      <sz val="9"/>
      <color indexed="81"/>
      <name val="Verdana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9"/>
      <color indexed="81"/>
      <name val="Verdana"/>
    </font>
    <font>
      <b/>
      <sz val="14"/>
      <color indexed="8"/>
      <name val="Cambria"/>
    </font>
    <font>
      <sz val="12"/>
      <color indexed="10"/>
      <name val="Cambria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 applyNumberFormat="0" applyBorder="0" applyAlignment="0" applyProtection="0"/>
  </cellStyleXfs>
  <cellXfs count="85">
    <xf numFmtId="0" fontId="0" fillId="0" borderId="0" xfId="0"/>
    <xf numFmtId="164" fontId="3" fillId="0" borderId="0" xfId="0" applyNumberFormat="1" applyFont="1" applyFill="1"/>
    <xf numFmtId="164" fontId="3" fillId="0" borderId="0" xfId="0" applyNumberFormat="1" applyFont="1" applyFill="1" applyAlignment="1">
      <alignment horizontal="right"/>
    </xf>
    <xf numFmtId="0" fontId="5" fillId="0" borderId="0" xfId="0" applyNumberFormat="1" applyFont="1" applyFill="1"/>
    <xf numFmtId="0" fontId="5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right"/>
    </xf>
    <xf numFmtId="0" fontId="6" fillId="0" borderId="0" xfId="0" applyNumberFormat="1" applyFont="1" applyFill="1"/>
    <xf numFmtId="164" fontId="7" fillId="0" borderId="0" xfId="0" applyNumberFormat="1" applyFont="1" applyFill="1"/>
    <xf numFmtId="164" fontId="7" fillId="0" borderId="0" xfId="0" applyNumberFormat="1" applyFont="1" applyFill="1" applyAlignment="1">
      <alignment horizontal="right"/>
    </xf>
    <xf numFmtId="164" fontId="7" fillId="0" borderId="0" xfId="1" applyNumberFormat="1" applyFont="1" applyFill="1" applyAlignment="1">
      <alignment horizontal="right"/>
    </xf>
    <xf numFmtId="164" fontId="8" fillId="0" borderId="0" xfId="0" applyNumberFormat="1" applyFont="1" applyFill="1" applyAlignment="1">
      <alignment horizontal="right"/>
    </xf>
    <xf numFmtId="164" fontId="8" fillId="0" borderId="0" xfId="0" applyNumberFormat="1" applyFont="1" applyFill="1"/>
    <xf numFmtId="164" fontId="7" fillId="0" borderId="0" xfId="0" applyNumberFormat="1" applyFont="1" applyAlignment="1">
      <alignment horizontal="right"/>
    </xf>
    <xf numFmtId="164" fontId="7" fillId="2" borderId="0" xfId="0" applyNumberFormat="1" applyFont="1" applyFill="1"/>
    <xf numFmtId="164" fontId="7" fillId="2" borderId="0" xfId="0" applyNumberFormat="1" applyFont="1" applyFill="1" applyAlignment="1">
      <alignment horizontal="right"/>
    </xf>
    <xf numFmtId="164" fontId="8" fillId="2" borderId="0" xfId="0" applyNumberFormat="1" applyFont="1" applyFill="1" applyAlignment="1">
      <alignment horizontal="right"/>
    </xf>
    <xf numFmtId="164" fontId="8" fillId="2" borderId="0" xfId="0" applyNumberFormat="1" applyFont="1" applyFill="1"/>
    <xf numFmtId="164" fontId="7" fillId="0" borderId="0" xfId="1" applyNumberFormat="1" applyFont="1" applyFill="1" applyBorder="1" applyAlignment="1">
      <alignment horizontal="right" vertical="top" wrapText="1"/>
    </xf>
    <xf numFmtId="164" fontId="7" fillId="0" borderId="0" xfId="1" applyNumberFormat="1" applyFont="1" applyFill="1" applyBorder="1" applyAlignment="1">
      <alignment horizontal="right"/>
    </xf>
    <xf numFmtId="164" fontId="7" fillId="0" borderId="0" xfId="0" applyNumberFormat="1" applyFont="1"/>
    <xf numFmtId="164" fontId="8" fillId="0" borderId="0" xfId="0" applyNumberFormat="1" applyFont="1" applyAlignment="1">
      <alignment horizontal="right"/>
    </xf>
    <xf numFmtId="164" fontId="8" fillId="0" borderId="0" xfId="0" applyNumberFormat="1" applyFont="1"/>
    <xf numFmtId="164" fontId="7" fillId="0" borderId="0" xfId="1" applyNumberFormat="1" applyFont="1" applyAlignment="1">
      <alignment horizontal="right"/>
    </xf>
    <xf numFmtId="164" fontId="5" fillId="0" borderId="0" xfId="2" applyNumberFormat="1" applyFont="1" applyFill="1" applyBorder="1" applyAlignment="1" applyProtection="1">
      <alignment vertical="top" wrapText="1"/>
    </xf>
    <xf numFmtId="164" fontId="8" fillId="0" borderId="0" xfId="1" applyNumberFormat="1" applyFont="1" applyAlignment="1">
      <alignment horizontal="right"/>
    </xf>
    <xf numFmtId="164" fontId="8" fillId="0" borderId="0" xfId="1" applyNumberFormat="1" applyFont="1"/>
    <xf numFmtId="164" fontId="5" fillId="0" borderId="0" xfId="0" applyNumberFormat="1" applyFont="1"/>
    <xf numFmtId="164" fontId="5" fillId="0" borderId="0" xfId="0" applyNumberFormat="1" applyFont="1" applyFill="1" applyAlignment="1">
      <alignment horizontal="right"/>
    </xf>
    <xf numFmtId="164" fontId="5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6" fillId="0" borderId="0" xfId="0" applyNumberFormat="1" applyFont="1"/>
    <xf numFmtId="164" fontId="5" fillId="0" borderId="0" xfId="0" applyNumberFormat="1" applyFont="1" applyFill="1" applyBorder="1"/>
    <xf numFmtId="164" fontId="7" fillId="0" borderId="0" xfId="3" applyNumberFormat="1" applyFont="1" applyFill="1" applyAlignment="1">
      <alignment horizontal="right"/>
    </xf>
    <xf numFmtId="164" fontId="8" fillId="0" borderId="0" xfId="3" applyNumberFormat="1" applyFont="1" applyFill="1" applyAlignment="1">
      <alignment horizontal="right"/>
    </xf>
    <xf numFmtId="164" fontId="6" fillId="0" borderId="0" xfId="0" applyNumberFormat="1" applyFont="1" applyFill="1" applyAlignment="1">
      <alignment horizontal="right"/>
    </xf>
    <xf numFmtId="164" fontId="8" fillId="0" borderId="0" xfId="3" applyNumberFormat="1" applyFont="1" applyFill="1"/>
    <xf numFmtId="164" fontId="5" fillId="0" borderId="0" xfId="0" applyNumberFormat="1" applyFont="1" applyFill="1"/>
    <xf numFmtId="164" fontId="7" fillId="2" borderId="0" xfId="4" applyNumberFormat="1" applyFont="1" applyFill="1" applyBorder="1" applyAlignment="1">
      <alignment vertical="top" wrapText="1"/>
    </xf>
    <xf numFmtId="164" fontId="7" fillId="2" borderId="0" xfId="4" applyNumberFormat="1" applyFont="1" applyFill="1" applyBorder="1" applyAlignment="1">
      <alignment horizontal="right" wrapText="1"/>
    </xf>
    <xf numFmtId="164" fontId="7" fillId="2" borderId="0" xfId="3" applyNumberFormat="1" applyFont="1" applyFill="1" applyAlignment="1">
      <alignment horizontal="right"/>
    </xf>
    <xf numFmtId="164" fontId="8" fillId="2" borderId="0" xfId="3" applyNumberFormat="1" applyFont="1" applyFill="1" applyAlignment="1">
      <alignment horizontal="right"/>
    </xf>
    <xf numFmtId="164" fontId="8" fillId="0" borderId="0" xfId="1" applyNumberFormat="1" applyFont="1" applyFill="1"/>
    <xf numFmtId="164" fontId="8" fillId="0" borderId="0" xfId="1" applyNumberFormat="1" applyFont="1" applyFill="1" applyAlignment="1">
      <alignment horizontal="right"/>
    </xf>
    <xf numFmtId="164" fontId="3" fillId="0" borderId="0" xfId="3" applyNumberFormat="1" applyFont="1" applyAlignment="1">
      <alignment horizontal="left"/>
    </xf>
    <xf numFmtId="164" fontId="15" fillId="0" borderId="0" xfId="0" applyNumberFormat="1" applyFont="1" applyBorder="1" applyAlignment="1"/>
    <xf numFmtId="164" fontId="4" fillId="0" borderId="0" xfId="0" applyNumberFormat="1" applyFont="1" applyAlignment="1">
      <alignment horizontal="right"/>
    </xf>
    <xf numFmtId="164" fontId="3" fillId="0" borderId="0" xfId="3" applyNumberFormat="1" applyFont="1" applyAlignment="1">
      <alignment horizontal="right"/>
    </xf>
    <xf numFmtId="164" fontId="3" fillId="0" borderId="0" xfId="3" applyNumberFormat="1" applyFont="1"/>
    <xf numFmtId="0" fontId="5" fillId="0" borderId="0" xfId="0" applyNumberFormat="1" applyFont="1" applyFill="1" applyAlignment="1">
      <alignment horizontal="left"/>
    </xf>
    <xf numFmtId="0" fontId="8" fillId="0" borderId="0" xfId="3" applyNumberFormat="1" applyFont="1" applyAlignment="1">
      <alignment horizontal="right"/>
    </xf>
    <xf numFmtId="0" fontId="8" fillId="0" borderId="0" xfId="3" applyNumberFormat="1" applyFont="1"/>
    <xf numFmtId="164" fontId="7" fillId="0" borderId="0" xfId="0" applyNumberFormat="1" applyFont="1" applyFill="1" applyAlignment="1">
      <alignment horizontal="left"/>
    </xf>
    <xf numFmtId="164" fontId="8" fillId="0" borderId="0" xfId="3" applyNumberFormat="1" applyFont="1" applyAlignment="1">
      <alignment horizontal="right"/>
    </xf>
    <xf numFmtId="164" fontId="8" fillId="0" borderId="0" xfId="3" applyNumberFormat="1" applyFont="1"/>
    <xf numFmtId="164" fontId="16" fillId="0" borderId="0" xfId="1" applyNumberFormat="1" applyFont="1" applyFill="1" applyAlignment="1">
      <alignment horizontal="right"/>
    </xf>
    <xf numFmtId="164" fontId="7" fillId="2" borderId="0" xfId="0" applyNumberFormat="1" applyFont="1" applyFill="1" applyAlignment="1">
      <alignment horizontal="left"/>
    </xf>
    <xf numFmtId="164" fontId="7" fillId="2" borderId="0" xfId="1" applyNumberFormat="1" applyFont="1" applyFill="1" applyAlignment="1">
      <alignment horizontal="right"/>
    </xf>
    <xf numFmtId="164" fontId="7" fillId="0" borderId="0" xfId="0" applyNumberFormat="1" applyFont="1" applyAlignment="1">
      <alignment horizontal="left"/>
    </xf>
    <xf numFmtId="164" fontId="5" fillId="0" borderId="0" xfId="2" applyNumberFormat="1" applyFont="1" applyFill="1" applyBorder="1" applyAlignment="1" applyProtection="1">
      <alignment horizontal="left" vertical="top" wrapText="1"/>
    </xf>
    <xf numFmtId="164" fontId="5" fillId="0" borderId="0" xfId="0" applyNumberFormat="1" applyFont="1" applyAlignment="1">
      <alignment horizontal="left"/>
    </xf>
    <xf numFmtId="164" fontId="5" fillId="0" borderId="0" xfId="1" applyNumberFormat="1" applyFont="1" applyFill="1" applyAlignment="1">
      <alignment horizontal="right"/>
    </xf>
    <xf numFmtId="164" fontId="6" fillId="0" borderId="0" xfId="1" applyNumberFormat="1" applyFont="1" applyAlignment="1">
      <alignment horizontal="right"/>
    </xf>
    <xf numFmtId="164" fontId="6" fillId="0" borderId="0" xfId="1" applyNumberFormat="1" applyFont="1"/>
    <xf numFmtId="164" fontId="5" fillId="0" borderId="0" xfId="0" applyNumberFormat="1" applyFont="1" applyFill="1" applyBorder="1" applyAlignment="1">
      <alignment horizontal="left"/>
    </xf>
    <xf numFmtId="164" fontId="7" fillId="0" borderId="0" xfId="3" applyNumberFormat="1" applyFont="1" applyFill="1" applyBorder="1" applyAlignment="1">
      <alignment horizontal="right" wrapText="1"/>
    </xf>
    <xf numFmtId="164" fontId="8" fillId="0" borderId="0" xfId="3" applyNumberFormat="1" applyFont="1" applyFill="1" applyBorder="1" applyAlignment="1">
      <alignment horizontal="right" wrapText="1"/>
    </xf>
    <xf numFmtId="164" fontId="5" fillId="0" borderId="0" xfId="0" applyNumberFormat="1" applyFont="1" applyFill="1" applyAlignment="1">
      <alignment horizontal="left"/>
    </xf>
    <xf numFmtId="164" fontId="5" fillId="2" borderId="0" xfId="4" applyNumberFormat="1" applyFont="1" applyFill="1" applyBorder="1" applyAlignment="1">
      <alignment horizontal="left" vertical="top" wrapText="1"/>
    </xf>
    <xf numFmtId="164" fontId="8" fillId="2" borderId="0" xfId="4" applyNumberFormat="1" applyFont="1" applyFill="1" applyBorder="1" applyAlignment="1">
      <alignment horizontal="right" wrapText="1"/>
    </xf>
    <xf numFmtId="164" fontId="8" fillId="2" borderId="0" xfId="4" applyNumberFormat="1" applyFont="1" applyFill="1" applyAlignment="1">
      <alignment horizontal="right"/>
    </xf>
    <xf numFmtId="164" fontId="8" fillId="2" borderId="0" xfId="3" applyNumberFormat="1" applyFont="1" applyFill="1"/>
    <xf numFmtId="164" fontId="7" fillId="0" borderId="0" xfId="3" applyNumberFormat="1" applyFont="1" applyAlignment="1">
      <alignment horizontal="left"/>
    </xf>
    <xf numFmtId="164" fontId="7" fillId="0" borderId="0" xfId="3" applyNumberFormat="1" applyFont="1" applyAlignment="1">
      <alignment horizontal="right"/>
    </xf>
    <xf numFmtId="164" fontId="5" fillId="0" borderId="0" xfId="3" applyNumberFormat="1" applyFont="1" applyAlignment="1">
      <alignment horizontal="right"/>
    </xf>
    <xf numFmtId="164" fontId="5" fillId="0" borderId="0" xfId="3" applyNumberFormat="1" applyFont="1" applyFill="1" applyAlignment="1">
      <alignment horizontal="right"/>
    </xf>
    <xf numFmtId="164" fontId="8" fillId="0" borderId="0" xfId="3" applyNumberFormat="1" applyFont="1" applyAlignment="1">
      <alignment horizontal="left"/>
    </xf>
    <xf numFmtId="164" fontId="5" fillId="0" borderId="0" xfId="4" applyNumberFormat="1" applyFont="1" applyFill="1" applyBorder="1" applyAlignment="1">
      <alignment horizontal="left" vertical="top" wrapText="1"/>
    </xf>
    <xf numFmtId="164" fontId="7" fillId="0" borderId="0" xfId="4" applyNumberFormat="1" applyFont="1" applyFill="1" applyBorder="1" applyAlignment="1">
      <alignment horizontal="right" wrapText="1"/>
    </xf>
    <xf numFmtId="164" fontId="16" fillId="0" borderId="0" xfId="4" applyNumberFormat="1" applyFont="1" applyFill="1" applyAlignment="1">
      <alignment horizontal="right"/>
    </xf>
    <xf numFmtId="164" fontId="7" fillId="0" borderId="0" xfId="4" applyNumberFormat="1" applyFont="1" applyFill="1" applyAlignment="1">
      <alignment horizontal="right" wrapText="1"/>
    </xf>
    <xf numFmtId="164" fontId="16" fillId="0" borderId="0" xfId="4" applyNumberFormat="1" applyFont="1" applyFill="1" applyAlignment="1">
      <alignment horizontal="right" vertical="top" wrapText="1"/>
    </xf>
    <xf numFmtId="164" fontId="6" fillId="0" borderId="0" xfId="3" applyNumberFormat="1" applyFont="1" applyAlignment="1">
      <alignment horizontal="right"/>
    </xf>
    <xf numFmtId="164" fontId="6" fillId="0" borderId="0" xfId="3" applyNumberFormat="1" applyFont="1" applyFill="1" applyAlignment="1">
      <alignment horizontal="right"/>
    </xf>
    <xf numFmtId="164" fontId="4" fillId="0" borderId="0" xfId="0" applyNumberFormat="1" applyFont="1" applyFill="1" applyAlignment="1">
      <alignment horizontal="left"/>
    </xf>
    <xf numFmtId="0" fontId="0" fillId="0" borderId="0" xfId="0" applyAlignment="1"/>
  </cellXfs>
  <cellStyles count="5">
    <cellStyle name="Bad" xfId="4"/>
    <cellStyle name="Hyperlink" xfId="2" builtinId="8"/>
    <cellStyle name="Normal" xfId="0" builtinId="0"/>
    <cellStyle name="Normal 2" xfId="3"/>
    <cellStyle name="Normal 2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U57"/>
  <sheetViews>
    <sheetView workbookViewId="0">
      <pane xSplit="1" ySplit="2" topLeftCell="G38" activePane="bottomRight" state="frozen"/>
      <selection pane="topRight" activeCell="B1" sqref="B1"/>
      <selection pane="bottomLeft" activeCell="A3" sqref="A3"/>
      <selection pane="bottomRight" activeCell="G84" sqref="G84"/>
    </sheetView>
  </sheetViews>
  <sheetFormatPr baseColWidth="10" defaultColWidth="7.140625" defaultRowHeight="15"/>
  <cols>
    <col min="1" max="1" width="26.85546875" style="11" customWidth="1"/>
    <col min="2" max="2" width="10.7109375" style="10" customWidth="1"/>
    <col min="3" max="3" width="15.28515625" style="10" customWidth="1"/>
    <col min="4" max="4" width="12" style="10" customWidth="1"/>
    <col min="5" max="5" width="13.140625" style="10" customWidth="1"/>
    <col min="6" max="6" width="11.5703125" style="10" customWidth="1"/>
    <col min="7" max="7" width="18.28515625" style="10" customWidth="1"/>
    <col min="8" max="8" width="12.7109375" style="10" customWidth="1"/>
    <col min="9" max="9" width="21" style="34" customWidth="1"/>
    <col min="10" max="10" width="18.5703125" style="34" customWidth="1"/>
    <col min="11" max="11" width="15" style="10" customWidth="1"/>
    <col min="12" max="12" width="8.28515625" style="10" customWidth="1"/>
    <col min="13" max="13" width="8.7109375" style="10" customWidth="1"/>
    <col min="14" max="14" width="10" style="10" customWidth="1"/>
    <col min="15" max="47" width="7.140625" style="10"/>
    <col min="48" max="16384" width="7.140625" style="11"/>
  </cols>
  <sheetData>
    <row r="1" spans="1:47" s="1" customFormat="1" ht="17">
      <c r="B1" s="83" t="s">
        <v>62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6" customFormat="1">
      <c r="A2" s="3"/>
      <c r="B2" s="4">
        <v>1984</v>
      </c>
      <c r="C2" s="4">
        <v>1988</v>
      </c>
      <c r="D2" s="4">
        <v>1990</v>
      </c>
      <c r="E2" s="4">
        <v>1992</v>
      </c>
      <c r="F2" s="4">
        <v>1996</v>
      </c>
      <c r="G2" s="4">
        <v>1998</v>
      </c>
      <c r="H2" s="4">
        <v>2000</v>
      </c>
      <c r="I2" s="4">
        <v>2004</v>
      </c>
      <c r="J2" s="4" t="s">
        <v>63</v>
      </c>
      <c r="K2" s="4">
        <v>2010</v>
      </c>
      <c r="L2" s="4">
        <v>2011</v>
      </c>
      <c r="M2" s="4">
        <v>2012</v>
      </c>
      <c r="N2" s="4">
        <v>2013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</row>
    <row r="3" spans="1:47">
      <c r="A3" s="7" t="s">
        <v>64</v>
      </c>
      <c r="B3" s="8"/>
      <c r="C3" s="8"/>
      <c r="D3" s="8"/>
      <c r="E3" s="8"/>
      <c r="F3" s="8"/>
      <c r="G3" s="8"/>
      <c r="H3" s="8"/>
      <c r="I3" s="8"/>
      <c r="J3" s="8">
        <v>51.7</v>
      </c>
      <c r="K3" s="8">
        <v>59.2</v>
      </c>
      <c r="L3" s="8">
        <v>1820.9</v>
      </c>
      <c r="M3" s="8">
        <v>1865.1</v>
      </c>
      <c r="N3" s="9">
        <v>2147.5</v>
      </c>
    </row>
    <row r="4" spans="1:47">
      <c r="A4" s="7" t="s">
        <v>65</v>
      </c>
      <c r="B4" s="8"/>
      <c r="C4" s="8">
        <v>20.100000000000001</v>
      </c>
      <c r="D4" s="8">
        <v>78.5</v>
      </c>
      <c r="E4" s="8">
        <v>88.9</v>
      </c>
      <c r="F4" s="8">
        <v>110.1</v>
      </c>
      <c r="G4" s="8">
        <v>131.30000000000001</v>
      </c>
      <c r="H4" s="12">
        <v>207.7</v>
      </c>
      <c r="I4" s="12">
        <v>370.8</v>
      </c>
      <c r="J4" s="12">
        <v>490.9</v>
      </c>
      <c r="K4" s="12">
        <v>527.9</v>
      </c>
      <c r="L4" s="12">
        <v>557.9</v>
      </c>
      <c r="M4" s="12">
        <v>561.6</v>
      </c>
      <c r="N4" s="8" t="s">
        <v>66</v>
      </c>
    </row>
    <row r="5" spans="1:47">
      <c r="A5" s="7" t="s">
        <v>67</v>
      </c>
      <c r="B5" s="8"/>
      <c r="C5" s="8"/>
      <c r="D5" s="8"/>
      <c r="E5" s="8"/>
      <c r="F5" s="8"/>
      <c r="G5" s="8"/>
      <c r="H5" s="8"/>
      <c r="I5" s="8"/>
      <c r="J5" s="8">
        <v>1515.8000000000002</v>
      </c>
      <c r="K5" s="8">
        <v>1691.8000000000002</v>
      </c>
      <c r="L5" s="8" t="s">
        <v>64</v>
      </c>
      <c r="M5" s="8"/>
      <c r="N5" s="8"/>
    </row>
    <row r="6" spans="1:47">
      <c r="A6" s="7" t="s">
        <v>68</v>
      </c>
      <c r="B6" s="8"/>
      <c r="C6" s="8"/>
      <c r="D6" s="8"/>
      <c r="E6" s="8"/>
      <c r="F6" s="8"/>
      <c r="G6" s="8"/>
      <c r="H6" s="8">
        <v>12.3</v>
      </c>
      <c r="I6" s="8">
        <v>981.9</v>
      </c>
      <c r="J6" s="8" t="s">
        <v>69</v>
      </c>
      <c r="K6" s="8"/>
      <c r="L6" s="8"/>
      <c r="M6" s="8"/>
      <c r="N6" s="8"/>
    </row>
    <row r="7" spans="1:47">
      <c r="A7" s="7" t="s">
        <v>70</v>
      </c>
      <c r="B7" s="8">
        <v>147.744</v>
      </c>
      <c r="C7" s="8">
        <v>228.768</v>
      </c>
      <c r="D7" s="8">
        <v>168.672</v>
      </c>
      <c r="E7" s="8">
        <v>192.38399999999999</v>
      </c>
      <c r="F7" s="8">
        <v>216.19199999999998</v>
      </c>
      <c r="G7" s="8">
        <v>474.7</v>
      </c>
      <c r="H7" s="8">
        <v>615</v>
      </c>
      <c r="I7" s="8" t="s">
        <v>71</v>
      </c>
      <c r="J7" s="8"/>
      <c r="K7" s="8"/>
      <c r="L7" s="8"/>
      <c r="M7" s="8"/>
      <c r="N7" s="8"/>
    </row>
    <row r="8" spans="1:47">
      <c r="A8" s="7" t="s">
        <v>72</v>
      </c>
      <c r="B8" s="8"/>
      <c r="C8" s="8">
        <v>31.1</v>
      </c>
      <c r="D8" s="8">
        <v>77.900000000000006</v>
      </c>
      <c r="E8" s="8">
        <v>95.1</v>
      </c>
      <c r="F8" s="8">
        <v>203.6</v>
      </c>
      <c r="G8" s="8">
        <v>236.9</v>
      </c>
      <c r="H8" s="8" t="s">
        <v>73</v>
      </c>
      <c r="I8" s="8"/>
      <c r="J8" s="8"/>
      <c r="K8" s="8"/>
      <c r="L8" s="8"/>
      <c r="M8" s="8"/>
      <c r="N8" s="8"/>
    </row>
    <row r="9" spans="1:47">
      <c r="A9" s="7" t="s">
        <v>74</v>
      </c>
      <c r="B9" s="8">
        <v>23.8</v>
      </c>
      <c r="C9" s="8">
        <v>51.4</v>
      </c>
      <c r="D9" s="8">
        <v>55.8</v>
      </c>
      <c r="E9" s="8">
        <v>61.3</v>
      </c>
      <c r="F9" s="8">
        <v>64.2</v>
      </c>
      <c r="G9" s="8" t="s">
        <v>75</v>
      </c>
      <c r="H9" s="8"/>
      <c r="I9" s="8"/>
      <c r="J9" s="8"/>
      <c r="K9" s="8"/>
      <c r="L9" s="8"/>
      <c r="M9" s="8"/>
      <c r="N9" s="8"/>
    </row>
    <row r="10" spans="1:47">
      <c r="A10" s="7" t="s">
        <v>76</v>
      </c>
      <c r="B10" s="8">
        <v>14.9</v>
      </c>
      <c r="C10" s="8">
        <v>17.600000000000001</v>
      </c>
      <c r="D10" s="8">
        <v>19.7</v>
      </c>
      <c r="E10" s="8">
        <v>15.1</v>
      </c>
      <c r="F10" s="8">
        <v>19.8</v>
      </c>
      <c r="G10" s="8" t="s">
        <v>75</v>
      </c>
      <c r="H10" s="8"/>
      <c r="I10" s="8"/>
      <c r="J10" s="8"/>
      <c r="K10" s="8"/>
      <c r="L10" s="8"/>
      <c r="M10" s="8"/>
      <c r="N10" s="8"/>
    </row>
    <row r="11" spans="1:47">
      <c r="A11" s="7" t="s">
        <v>77</v>
      </c>
      <c r="B11" s="8">
        <v>15.7</v>
      </c>
      <c r="C11" s="8">
        <v>17</v>
      </c>
      <c r="D11" s="8">
        <v>18.399999999999999</v>
      </c>
      <c r="E11" s="8" t="s">
        <v>78</v>
      </c>
      <c r="F11" s="8"/>
      <c r="G11" s="8"/>
      <c r="H11" s="8"/>
      <c r="I11" s="8"/>
      <c r="J11" s="8"/>
      <c r="K11" s="8"/>
      <c r="L11" s="8"/>
      <c r="M11" s="8"/>
      <c r="N11" s="8"/>
    </row>
    <row r="12" spans="1:47">
      <c r="A12" s="7" t="s">
        <v>79</v>
      </c>
      <c r="B12" s="8">
        <v>16.3</v>
      </c>
      <c r="C12" s="8">
        <v>19.2</v>
      </c>
      <c r="D12" s="8" t="s">
        <v>80</v>
      </c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47">
      <c r="A13" s="7" t="s">
        <v>81</v>
      </c>
      <c r="B13" s="8">
        <v>4.4000000000000004</v>
      </c>
      <c r="C13" s="8">
        <v>5.0999999999999996</v>
      </c>
      <c r="D13" s="8" t="s">
        <v>80</v>
      </c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47">
      <c r="A14" s="7" t="s">
        <v>82</v>
      </c>
      <c r="B14" s="8">
        <v>5.6</v>
      </c>
      <c r="C14" s="8">
        <v>6.1</v>
      </c>
      <c r="D14" s="8" t="s">
        <v>80</v>
      </c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47">
      <c r="A15" s="7" t="s">
        <v>83</v>
      </c>
      <c r="B15" s="8">
        <v>9</v>
      </c>
      <c r="C15" s="8">
        <v>10.6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47">
      <c r="A16" s="7" t="s">
        <v>84</v>
      </c>
      <c r="B16" s="8">
        <v>73.900000000000006</v>
      </c>
      <c r="C16" s="8">
        <v>113</v>
      </c>
      <c r="D16" s="8">
        <v>129</v>
      </c>
      <c r="E16" s="8">
        <v>142.4</v>
      </c>
      <c r="F16" s="8">
        <v>169.5</v>
      </c>
      <c r="G16" s="8">
        <v>212.6</v>
      </c>
      <c r="H16" s="8">
        <v>266.35232469999994</v>
      </c>
      <c r="I16" s="8">
        <v>449.79999999999995</v>
      </c>
      <c r="J16" s="8" t="s">
        <v>85</v>
      </c>
      <c r="K16" s="8"/>
      <c r="L16" s="8"/>
      <c r="M16" s="8"/>
      <c r="N16" s="8"/>
    </row>
    <row r="17" spans="1:47">
      <c r="A17" s="7" t="s">
        <v>86</v>
      </c>
      <c r="B17" s="8"/>
      <c r="C17" s="8"/>
      <c r="D17" s="8"/>
      <c r="E17" s="8"/>
      <c r="F17" s="8">
        <v>24.6</v>
      </c>
      <c r="G17" s="8">
        <v>79.400000000000006</v>
      </c>
      <c r="H17" s="8">
        <v>151.30000000000001</v>
      </c>
      <c r="I17" s="8">
        <v>348.90000000000003</v>
      </c>
      <c r="J17" s="8">
        <v>475.36845</v>
      </c>
      <c r="K17" s="8">
        <v>1474.9729500000001</v>
      </c>
      <c r="L17" s="8">
        <v>1589.3222699999999</v>
      </c>
      <c r="M17" s="8">
        <v>1515.4729500000001</v>
      </c>
      <c r="N17" s="8">
        <v>1510.7737480000001</v>
      </c>
    </row>
    <row r="18" spans="1:47" s="16" customFormat="1">
      <c r="A18" s="13" t="s">
        <v>87</v>
      </c>
      <c r="B18" s="14"/>
      <c r="C18" s="14"/>
      <c r="D18" s="14"/>
      <c r="E18" s="14"/>
      <c r="F18" s="14"/>
      <c r="G18" s="14"/>
      <c r="H18" s="14"/>
      <c r="I18" s="14">
        <v>16.7</v>
      </c>
      <c r="J18" s="14">
        <v>62</v>
      </c>
      <c r="K18" s="14">
        <v>977.7</v>
      </c>
      <c r="L18" s="14">
        <v>1062.0999999999999</v>
      </c>
      <c r="M18" s="14">
        <v>994.2</v>
      </c>
      <c r="N18" s="14">
        <v>965</v>
      </c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6" customFormat="1">
      <c r="A19" s="13" t="s">
        <v>88</v>
      </c>
      <c r="B19" s="14"/>
      <c r="C19" s="14"/>
      <c r="D19" s="14"/>
      <c r="E19" s="14"/>
      <c r="F19" s="14">
        <v>24.6</v>
      </c>
      <c r="G19" s="14">
        <v>79.400000000000006</v>
      </c>
      <c r="H19" s="14">
        <v>151.30000000000001</v>
      </c>
      <c r="I19" s="14">
        <v>332.20000000000005</v>
      </c>
      <c r="J19" s="14">
        <v>413.36845</v>
      </c>
      <c r="K19" s="14">
        <v>497.27294999999998</v>
      </c>
      <c r="L19" s="14">
        <v>527.22226999999998</v>
      </c>
      <c r="M19" s="14">
        <v>521.27295000000004</v>
      </c>
      <c r="N19" s="14">
        <v>545.77374799999996</v>
      </c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>
      <c r="A20" s="7" t="s">
        <v>0</v>
      </c>
      <c r="B20" s="8">
        <v>84.8</v>
      </c>
      <c r="C20" s="8">
        <v>141.6</v>
      </c>
      <c r="D20" s="8">
        <v>212.4</v>
      </c>
      <c r="E20" s="8">
        <v>243.9</v>
      </c>
      <c r="F20" s="8">
        <v>352</v>
      </c>
      <c r="G20" s="8">
        <v>411.4</v>
      </c>
      <c r="H20" s="8">
        <v>619.29999999999995</v>
      </c>
      <c r="I20" s="8">
        <v>712.7</v>
      </c>
      <c r="J20" s="12">
        <v>1030.7</v>
      </c>
      <c r="K20" s="8" t="s">
        <v>1</v>
      </c>
      <c r="L20" s="8"/>
      <c r="M20" s="8"/>
      <c r="N20" s="8"/>
    </row>
    <row r="21" spans="1:47">
      <c r="A21" s="7" t="s">
        <v>2</v>
      </c>
      <c r="B21" s="8"/>
      <c r="C21" s="8"/>
      <c r="D21" s="8"/>
      <c r="E21" s="8"/>
      <c r="F21" s="8">
        <v>18</v>
      </c>
      <c r="G21" s="8">
        <v>77.2</v>
      </c>
      <c r="H21" s="8">
        <v>101.3</v>
      </c>
      <c r="I21" s="8">
        <v>239.1</v>
      </c>
      <c r="J21" s="8" t="s">
        <v>3</v>
      </c>
      <c r="K21" s="8"/>
      <c r="L21" s="8"/>
      <c r="M21" s="8"/>
      <c r="N21" s="8"/>
    </row>
    <row r="22" spans="1:47">
      <c r="A22" s="7" t="s">
        <v>4</v>
      </c>
      <c r="B22" s="8"/>
      <c r="C22" s="8"/>
      <c r="D22" s="8">
        <v>7.5</v>
      </c>
      <c r="E22" s="8">
        <v>8.9</v>
      </c>
      <c r="F22" s="8">
        <v>34.700000000000003</v>
      </c>
      <c r="G22" s="8" t="s">
        <v>5</v>
      </c>
      <c r="H22" s="8"/>
      <c r="I22" s="8"/>
      <c r="J22" s="8"/>
      <c r="K22" s="8"/>
      <c r="L22" s="8"/>
      <c r="M22" s="8"/>
      <c r="N22" s="8"/>
    </row>
    <row r="23" spans="1:47">
      <c r="A23" s="7" t="s">
        <v>6</v>
      </c>
      <c r="B23" s="17">
        <v>58.4</v>
      </c>
      <c r="C23" s="17">
        <v>72.5</v>
      </c>
      <c r="D23" s="17">
        <v>143.80000000000001</v>
      </c>
      <c r="E23" s="18">
        <v>227.5</v>
      </c>
      <c r="F23" s="17">
        <v>307.7</v>
      </c>
      <c r="G23" s="12">
        <v>394.8</v>
      </c>
      <c r="H23" s="8" t="s">
        <v>7</v>
      </c>
      <c r="I23" s="8"/>
      <c r="J23" s="8"/>
      <c r="K23" s="8"/>
      <c r="L23" s="8"/>
      <c r="M23" s="8"/>
      <c r="N23" s="8"/>
    </row>
    <row r="24" spans="1:47">
      <c r="A24" s="7" t="s">
        <v>8</v>
      </c>
      <c r="B24" s="8"/>
      <c r="C24" s="8">
        <v>18.7</v>
      </c>
      <c r="D24" s="8">
        <v>19.100000000000001</v>
      </c>
      <c r="E24" s="8" t="s">
        <v>9</v>
      </c>
      <c r="F24" s="8"/>
      <c r="G24" s="8"/>
      <c r="H24" s="8"/>
      <c r="I24" s="8"/>
      <c r="J24" s="8"/>
      <c r="K24" s="8"/>
      <c r="L24" s="8"/>
      <c r="M24" s="8"/>
      <c r="N24" s="8"/>
    </row>
    <row r="25" spans="1:47">
      <c r="A25" s="7" t="s">
        <v>10</v>
      </c>
      <c r="B25" s="8">
        <v>810.91</v>
      </c>
      <c r="C25" s="8">
        <v>982.30399999999997</v>
      </c>
      <c r="D25" s="8">
        <v>1062.9479999999999</v>
      </c>
      <c r="E25" s="8">
        <v>1058.2199999999998</v>
      </c>
      <c r="F25" s="8">
        <v>1116.4099999999999</v>
      </c>
      <c r="G25" s="8">
        <v>1196.75</v>
      </c>
      <c r="H25" s="8">
        <v>1255.8899999999999</v>
      </c>
      <c r="I25" s="8">
        <v>1230.25</v>
      </c>
      <c r="J25" s="8">
        <v>1386.9</v>
      </c>
      <c r="K25" s="8">
        <v>1425.3</v>
      </c>
      <c r="L25" s="8">
        <v>1498.3</v>
      </c>
      <c r="M25" s="8">
        <v>1537.1</v>
      </c>
      <c r="N25" s="8">
        <v>1407.8000000000002</v>
      </c>
    </row>
    <row r="26" spans="1:47">
      <c r="A26" s="7" t="s">
        <v>11</v>
      </c>
      <c r="B26" s="8">
        <v>108.8</v>
      </c>
      <c r="C26" s="8">
        <v>61.8</v>
      </c>
      <c r="D26" s="8">
        <v>91.3</v>
      </c>
      <c r="E26" s="8">
        <v>88.699999999999989</v>
      </c>
      <c r="F26" s="8">
        <v>169.4</v>
      </c>
      <c r="G26" s="8">
        <v>98</v>
      </c>
      <c r="H26" s="8">
        <v>151.30000000000001</v>
      </c>
      <c r="I26" s="8">
        <v>185.60000000000002</v>
      </c>
      <c r="J26" s="8">
        <v>483</v>
      </c>
      <c r="K26" s="8">
        <v>606.20000000000005</v>
      </c>
      <c r="L26" s="8">
        <v>719.3</v>
      </c>
      <c r="M26" s="8">
        <v>743.4</v>
      </c>
      <c r="N26" s="8">
        <v>745.1</v>
      </c>
    </row>
    <row r="27" spans="1:47">
      <c r="A27" s="7" t="s">
        <v>12</v>
      </c>
      <c r="B27" s="8">
        <v>34.750699999999995</v>
      </c>
      <c r="C27" s="8">
        <v>48.085200000000007</v>
      </c>
      <c r="D27" s="8">
        <v>51.215400000000002</v>
      </c>
      <c r="E27" s="8">
        <v>67.009177668162323</v>
      </c>
      <c r="F27" s="8" t="s">
        <v>13</v>
      </c>
      <c r="G27" s="8"/>
      <c r="H27" s="8"/>
      <c r="I27" s="8"/>
      <c r="J27" s="8"/>
      <c r="K27" s="8"/>
      <c r="L27" s="8"/>
      <c r="M27" s="8"/>
      <c r="N27" s="8"/>
    </row>
    <row r="28" spans="1:47">
      <c r="A28" s="7" t="s">
        <v>14</v>
      </c>
      <c r="B28" s="8">
        <v>95.5</v>
      </c>
      <c r="C28" s="8">
        <v>122.8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47">
      <c r="A29" s="7" t="s">
        <v>15</v>
      </c>
      <c r="B29" s="8"/>
      <c r="C29" s="8"/>
      <c r="D29" s="8"/>
      <c r="E29" s="8"/>
      <c r="F29" s="8"/>
      <c r="G29" s="8">
        <v>6.2</v>
      </c>
      <c r="H29" s="8">
        <v>233.2</v>
      </c>
      <c r="I29" s="8">
        <v>271.2</v>
      </c>
      <c r="J29" s="8">
        <v>342.9</v>
      </c>
      <c r="K29" s="8">
        <v>377.3</v>
      </c>
      <c r="L29" s="8">
        <v>378.9</v>
      </c>
      <c r="M29" s="8">
        <v>389.5</v>
      </c>
      <c r="N29" s="8">
        <v>380.1</v>
      </c>
    </row>
    <row r="30" spans="1:47">
      <c r="A30" s="7" t="s">
        <v>16</v>
      </c>
      <c r="B30" s="8">
        <v>89.3</v>
      </c>
      <c r="C30" s="8">
        <v>100.9</v>
      </c>
      <c r="D30" s="8">
        <v>138.69999999999999</v>
      </c>
      <c r="E30" s="8">
        <v>167</v>
      </c>
      <c r="F30" s="8">
        <v>211.2</v>
      </c>
      <c r="G30" s="8">
        <v>247.10000000000002</v>
      </c>
      <c r="H30" s="8" t="s">
        <v>17</v>
      </c>
      <c r="I30" s="8"/>
      <c r="J30" s="8"/>
      <c r="K30" s="8"/>
      <c r="L30" s="8"/>
      <c r="M30" s="8"/>
      <c r="N30" s="8"/>
    </row>
    <row r="31" spans="1:47">
      <c r="A31" s="7" t="s">
        <v>18</v>
      </c>
      <c r="B31" s="8">
        <v>84.8</v>
      </c>
      <c r="C31" s="8" t="s">
        <v>19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47">
      <c r="A32" s="7" t="s">
        <v>20</v>
      </c>
      <c r="B32" s="8">
        <v>17</v>
      </c>
      <c r="C32" s="8">
        <v>20</v>
      </c>
      <c r="D32" s="8" t="s">
        <v>21</v>
      </c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47">
      <c r="A33" s="7" t="s">
        <v>22</v>
      </c>
      <c r="B33" s="8"/>
      <c r="C33" s="8"/>
      <c r="D33" s="8"/>
      <c r="E33" s="8"/>
      <c r="F33" s="8"/>
      <c r="G33" s="8"/>
      <c r="H33" s="8"/>
      <c r="I33" s="8"/>
      <c r="J33" s="8">
        <v>97.7</v>
      </c>
      <c r="K33" s="8">
        <v>61.9</v>
      </c>
      <c r="L33" s="8">
        <v>66.5</v>
      </c>
      <c r="M33" s="8">
        <v>73.2</v>
      </c>
      <c r="N33" s="12">
        <v>76.900000000000006</v>
      </c>
    </row>
    <row r="34" spans="1:47" s="21" customFormat="1">
      <c r="A34" s="19" t="s">
        <v>23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>
        <v>62</v>
      </c>
      <c r="N34" s="12">
        <v>58.9</v>
      </c>
      <c r="O34" s="20"/>
      <c r="P34" s="2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20"/>
      <c r="AN34" s="20"/>
      <c r="AO34" s="20"/>
      <c r="AP34" s="20"/>
      <c r="AQ34" s="20"/>
      <c r="AR34" s="20"/>
      <c r="AS34" s="20"/>
      <c r="AT34" s="20"/>
      <c r="AU34" s="20"/>
    </row>
    <row r="35" spans="1:47">
      <c r="A35" s="7" t="s">
        <v>24</v>
      </c>
      <c r="B35" s="8"/>
      <c r="C35" s="8"/>
      <c r="D35" s="8">
        <v>14.4</v>
      </c>
      <c r="E35" s="8">
        <v>17.8</v>
      </c>
      <c r="F35" s="8">
        <v>24.7</v>
      </c>
      <c r="G35" s="8">
        <v>28.4</v>
      </c>
      <c r="H35" s="8">
        <v>32.200000000000003</v>
      </c>
      <c r="I35" s="8">
        <v>39.299999999999997</v>
      </c>
      <c r="J35" s="8">
        <v>49.3</v>
      </c>
      <c r="K35" s="12">
        <v>47</v>
      </c>
      <c r="L35" s="12">
        <v>49.1</v>
      </c>
      <c r="M35" s="12">
        <v>50.4</v>
      </c>
      <c r="N35" s="12">
        <v>50.8</v>
      </c>
    </row>
    <row r="36" spans="1:47">
      <c r="A36" s="7" t="s">
        <v>25</v>
      </c>
      <c r="B36" s="8">
        <v>7</v>
      </c>
      <c r="C36" s="8">
        <v>11.5</v>
      </c>
      <c r="D36" s="8">
        <v>13.9</v>
      </c>
      <c r="E36" s="8">
        <v>15.9</v>
      </c>
      <c r="F36" s="8">
        <v>17.399999999999999</v>
      </c>
      <c r="G36" s="8">
        <v>17.600000000000001</v>
      </c>
      <c r="H36" s="8">
        <v>21.4</v>
      </c>
      <c r="I36" s="8">
        <v>32.5</v>
      </c>
      <c r="J36" s="8">
        <v>34.1</v>
      </c>
      <c r="K36" s="8">
        <v>38.1</v>
      </c>
      <c r="L36" s="8">
        <v>39.1</v>
      </c>
      <c r="M36" s="8">
        <v>40.1</v>
      </c>
      <c r="N36" s="12">
        <f>M36*0.995</f>
        <v>39.899500000000003</v>
      </c>
    </row>
    <row r="37" spans="1:47">
      <c r="A37" s="7" t="s">
        <v>26</v>
      </c>
      <c r="B37" s="8"/>
      <c r="C37" s="8"/>
      <c r="D37" s="8"/>
      <c r="E37" s="8"/>
      <c r="F37" s="8"/>
      <c r="G37" s="8"/>
      <c r="H37" s="8"/>
      <c r="I37" s="8"/>
      <c r="J37" s="8"/>
      <c r="K37" s="9">
        <v>22.8</v>
      </c>
      <c r="L37" s="9">
        <v>25.9</v>
      </c>
      <c r="M37" s="22">
        <v>28.6</v>
      </c>
      <c r="N37" s="12">
        <v>33.5</v>
      </c>
    </row>
    <row r="38" spans="1:47">
      <c r="A38" s="7" t="s">
        <v>27</v>
      </c>
      <c r="B38" s="8"/>
      <c r="C38" s="17">
        <v>2.2000000000000002</v>
      </c>
      <c r="D38" s="17">
        <v>3.9</v>
      </c>
      <c r="E38" s="17">
        <v>3.7</v>
      </c>
      <c r="F38" s="17">
        <v>15.1</v>
      </c>
      <c r="G38" s="17">
        <v>19.100000000000001</v>
      </c>
      <c r="H38" s="17">
        <v>22.1</v>
      </c>
      <c r="I38" s="9">
        <v>24.6</v>
      </c>
      <c r="J38" s="9">
        <v>28.8</v>
      </c>
      <c r="K38" s="9">
        <v>35.200000000000003</v>
      </c>
      <c r="L38" s="9">
        <v>35.700000000000003</v>
      </c>
      <c r="M38" s="22">
        <v>36</v>
      </c>
      <c r="N38" s="22">
        <v>32.799999999999997</v>
      </c>
    </row>
    <row r="39" spans="1:47">
      <c r="A39" s="7" t="s">
        <v>28</v>
      </c>
      <c r="B39" s="8"/>
      <c r="C39" s="8">
        <v>9.8000000000000007</v>
      </c>
      <c r="D39" s="8">
        <v>10.6</v>
      </c>
      <c r="E39" s="8">
        <v>11.5</v>
      </c>
      <c r="F39" s="8">
        <v>12.5</v>
      </c>
      <c r="G39" s="8">
        <v>34</v>
      </c>
      <c r="H39" s="8">
        <v>46</v>
      </c>
      <c r="I39" s="8">
        <v>63.4</v>
      </c>
      <c r="J39" s="8" t="s">
        <v>29</v>
      </c>
      <c r="K39" s="8"/>
      <c r="L39" s="8"/>
      <c r="M39" s="8"/>
      <c r="N39" s="8"/>
    </row>
    <row r="40" spans="1:47">
      <c r="A40" s="7" t="s">
        <v>30</v>
      </c>
      <c r="B40" s="8"/>
      <c r="C40" s="8"/>
      <c r="D40" s="8"/>
      <c r="E40" s="8"/>
      <c r="F40" s="8"/>
      <c r="G40" s="8">
        <v>29.3</v>
      </c>
      <c r="H40" s="8">
        <v>37.200000000000003</v>
      </c>
      <c r="I40" s="8">
        <v>113</v>
      </c>
      <c r="J40" s="8">
        <v>113.3</v>
      </c>
      <c r="K40" s="8" t="s">
        <v>31</v>
      </c>
      <c r="L40" s="9">
        <v>19.3</v>
      </c>
      <c r="M40" s="22">
        <v>21.4</v>
      </c>
      <c r="N40" s="12">
        <v>16.7</v>
      </c>
    </row>
    <row r="41" spans="1:47">
      <c r="A41" s="7" t="s">
        <v>32</v>
      </c>
      <c r="B41" s="12">
        <v>55.4</v>
      </c>
      <c r="C41" s="12">
        <v>67.400000000000006</v>
      </c>
      <c r="D41" s="12">
        <v>118.3</v>
      </c>
      <c r="E41" s="12">
        <v>105.5</v>
      </c>
      <c r="F41" s="8">
        <v>65.099999999999994</v>
      </c>
      <c r="G41" s="8" t="s">
        <v>33</v>
      </c>
      <c r="H41" s="8"/>
      <c r="I41" s="8"/>
      <c r="J41" s="8"/>
      <c r="K41" s="8"/>
      <c r="L41" s="8"/>
      <c r="M41" s="8"/>
      <c r="N41" s="8"/>
    </row>
    <row r="42" spans="1:47">
      <c r="A42" s="7"/>
      <c r="B42" s="12"/>
      <c r="C42" s="12"/>
      <c r="D42" s="12"/>
      <c r="E42" s="12"/>
      <c r="F42" s="8"/>
      <c r="G42" s="8"/>
      <c r="H42" s="8"/>
      <c r="I42" s="8"/>
      <c r="J42" s="8"/>
      <c r="K42" s="8"/>
      <c r="L42" s="8"/>
      <c r="M42" s="8"/>
      <c r="N42" s="8"/>
    </row>
    <row r="43" spans="1:47">
      <c r="A43" s="7"/>
      <c r="B43" s="12"/>
      <c r="C43" s="12"/>
      <c r="D43" s="12"/>
      <c r="E43" s="12"/>
      <c r="F43" s="8"/>
      <c r="G43" s="8"/>
      <c r="H43" s="8"/>
      <c r="I43" s="8"/>
      <c r="J43" s="8"/>
      <c r="K43" s="8"/>
      <c r="L43" s="8"/>
      <c r="M43" s="8"/>
      <c r="N43" s="8"/>
    </row>
    <row r="44" spans="1:47">
      <c r="A44" s="7"/>
      <c r="B44" s="12"/>
      <c r="C44" s="12"/>
      <c r="D44" s="12"/>
      <c r="E44" s="12"/>
      <c r="F44" s="8"/>
      <c r="G44" s="8"/>
      <c r="H44" s="8"/>
      <c r="I44" s="8"/>
      <c r="J44" s="8"/>
      <c r="K44" s="8"/>
      <c r="L44" s="8"/>
      <c r="M44" s="8"/>
      <c r="N44" s="8"/>
    </row>
    <row r="45" spans="1:47" s="25" customFormat="1" ht="17" customHeight="1">
      <c r="A45" s="23" t="s">
        <v>34</v>
      </c>
      <c r="B45" s="17">
        <v>93.8</v>
      </c>
      <c r="C45" s="17">
        <v>142.4</v>
      </c>
      <c r="D45" s="17">
        <v>322.09699999999998</v>
      </c>
      <c r="E45" s="17">
        <v>395.18400000000003</v>
      </c>
      <c r="F45" s="17">
        <v>664.48</v>
      </c>
      <c r="G45" s="22">
        <v>842.08199999999999</v>
      </c>
      <c r="H45" s="9">
        <v>1270.431</v>
      </c>
      <c r="I45" s="9">
        <v>2065.201</v>
      </c>
      <c r="J45" s="9">
        <v>2931.1410000000001</v>
      </c>
      <c r="K45" s="9">
        <v>3474.62</v>
      </c>
      <c r="L45" s="9">
        <v>3748.0920000000001</v>
      </c>
      <c r="M45" s="12">
        <v>3967.587</v>
      </c>
      <c r="N45" s="9">
        <v>4090.9940000000001</v>
      </c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</row>
    <row r="46" spans="1:47" s="21" customFormat="1" ht="17" customHeight="1">
      <c r="A46" s="26" t="s">
        <v>35</v>
      </c>
      <c r="B46" s="12">
        <v>1710.5229999999999</v>
      </c>
      <c r="C46" s="12">
        <v>2170.3870000000002</v>
      </c>
      <c r="D46" s="12">
        <v>2403.2980000000002</v>
      </c>
      <c r="E46" s="12">
        <v>2489.116</v>
      </c>
      <c r="F46" s="12">
        <v>2663.692</v>
      </c>
      <c r="G46" s="12">
        <v>2931.2179999999998</v>
      </c>
      <c r="H46" s="12">
        <v>3046.1109999999999</v>
      </c>
      <c r="I46" s="12">
        <v>3190.152</v>
      </c>
      <c r="J46" s="12">
        <v>3390.7169999999996</v>
      </c>
      <c r="K46" s="12">
        <v>3415.364</v>
      </c>
      <c r="L46" s="12">
        <v>3501.7339999999999</v>
      </c>
      <c r="M46" s="12">
        <v>3419.8710000000001</v>
      </c>
      <c r="N46" s="12">
        <v>3190.9</v>
      </c>
      <c r="O46" s="20"/>
      <c r="P46" s="2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20"/>
      <c r="AN46" s="20"/>
      <c r="AO46" s="20"/>
      <c r="AP46" s="20"/>
      <c r="AQ46" s="20"/>
      <c r="AR46" s="20"/>
      <c r="AS46" s="20"/>
      <c r="AT46" s="20"/>
      <c r="AU46" s="20"/>
    </row>
    <row r="47" spans="1:47" s="30" customFormat="1">
      <c r="A47" s="26" t="s">
        <v>36</v>
      </c>
      <c r="B47" s="27">
        <v>1837.8150000000001</v>
      </c>
      <c r="C47" s="28">
        <v>2349.5830000000001</v>
      </c>
      <c r="D47" s="28">
        <v>2761.2470000000003</v>
      </c>
      <c r="E47" s="28">
        <v>2920.3240000000005</v>
      </c>
      <c r="F47" s="28">
        <v>3366.7040000000002</v>
      </c>
      <c r="G47" s="28">
        <v>3811.2599999999998</v>
      </c>
      <c r="H47" s="27">
        <v>4353.93</v>
      </c>
      <c r="I47" s="27">
        <v>5297.4930000000004</v>
      </c>
      <c r="J47" s="27">
        <v>6321.8580000000002</v>
      </c>
      <c r="K47" s="27">
        <v>6889.9840000000004</v>
      </c>
      <c r="L47" s="27">
        <v>7249.826</v>
      </c>
      <c r="M47" s="27">
        <v>7387.4580000000005</v>
      </c>
      <c r="N47" s="27">
        <f>SUM(N45:N46)</f>
        <v>7281.8940000000002</v>
      </c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</row>
    <row r="48" spans="1:47" s="35" customFormat="1" ht="13" customHeight="1">
      <c r="A48" s="31" t="s">
        <v>37</v>
      </c>
      <c r="B48" s="32">
        <v>63.279165748456727</v>
      </c>
      <c r="C48" s="32">
        <v>68.170726379957628</v>
      </c>
      <c r="D48" s="32">
        <v>57.503729293322898</v>
      </c>
      <c r="E48" s="32">
        <v>58.966196901439687</v>
      </c>
      <c r="F48" s="32">
        <v>59.176630912607685</v>
      </c>
      <c r="G48" s="32">
        <v>65.008684791906092</v>
      </c>
      <c r="H48" s="32">
        <v>63.311590326440694</v>
      </c>
      <c r="I48" s="32">
        <v>63.70277412353353</v>
      </c>
      <c r="J48" s="32">
        <v>70</v>
      </c>
      <c r="K48" s="32">
        <v>75.446807278507478</v>
      </c>
      <c r="L48" s="32">
        <v>77.626997806568042</v>
      </c>
      <c r="M48" s="32">
        <v>76.630864771075508</v>
      </c>
      <c r="N48" s="32">
        <v>79.649854685508302</v>
      </c>
      <c r="O48" s="33"/>
      <c r="P48" s="33"/>
      <c r="Q48" s="33"/>
      <c r="R48" s="34"/>
      <c r="S48" s="34"/>
      <c r="T48" s="34"/>
      <c r="U48" s="34"/>
      <c r="V48" s="34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</row>
    <row r="49" spans="1:47" ht="15" customHeight="1">
      <c r="A49" s="36" t="s">
        <v>38</v>
      </c>
      <c r="B49" s="32">
        <v>2183.9304137999175</v>
      </c>
      <c r="C49" s="32">
        <v>1987.8590106289751</v>
      </c>
      <c r="D49" s="32">
        <v>1707.5951127681678</v>
      </c>
      <c r="E49" s="32">
        <v>1596.8815789072814</v>
      </c>
      <c r="F49" s="32">
        <v>1481.7183055453268</v>
      </c>
      <c r="G49" s="32">
        <v>1506.5320931446427</v>
      </c>
      <c r="H49" s="32">
        <v>1355.2785081315033</v>
      </c>
      <c r="I49" s="32">
        <v>1294.3135078745865</v>
      </c>
      <c r="J49" s="32">
        <v>1534.0054111859429</v>
      </c>
      <c r="K49" s="32">
        <v>1657.9247530895445</v>
      </c>
      <c r="L49" s="32">
        <v>1725.5362845181075</v>
      </c>
      <c r="M49" s="32">
        <v>1680.931090703752</v>
      </c>
      <c r="N49" s="32">
        <v>1808.8825131835179</v>
      </c>
      <c r="R49" s="33"/>
      <c r="S49" s="33"/>
      <c r="T49" s="33"/>
      <c r="U49" s="33"/>
      <c r="V49" s="33"/>
    </row>
    <row r="50" spans="1:47" s="16" customFormat="1" ht="15" customHeight="1">
      <c r="A50" s="37" t="s">
        <v>39</v>
      </c>
      <c r="B50" s="38"/>
      <c r="C50" s="38"/>
      <c r="D50" s="38"/>
      <c r="E50" s="38"/>
      <c r="F50" s="39">
        <v>59.176630912607685</v>
      </c>
      <c r="G50" s="39">
        <v>65.008684791906092</v>
      </c>
      <c r="H50" s="39">
        <v>63.311590326440694</v>
      </c>
      <c r="I50" s="39">
        <v>63.70277412353353</v>
      </c>
      <c r="J50" s="39">
        <v>69.984172374640508</v>
      </c>
      <c r="K50" s="39">
        <v>68.229476294865123</v>
      </c>
      <c r="L50" s="39">
        <v>70.354791963282977</v>
      </c>
      <c r="M50" s="39">
        <v>69.574676431324548</v>
      </c>
      <c r="N50" s="39">
        <v>72.169300566071399</v>
      </c>
      <c r="O50" s="15"/>
      <c r="P50" s="15"/>
      <c r="Q50" s="15"/>
      <c r="R50" s="40"/>
      <c r="S50" s="40"/>
      <c r="T50" s="40"/>
      <c r="U50" s="40"/>
      <c r="V50" s="40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6" customFormat="1" ht="15" customHeight="1">
      <c r="A51" s="37" t="s">
        <v>40</v>
      </c>
      <c r="B51" s="38"/>
      <c r="C51" s="38"/>
      <c r="D51" s="38"/>
      <c r="E51" s="38"/>
      <c r="F51" s="39">
        <v>1481.7183055453268</v>
      </c>
      <c r="G51" s="39">
        <v>1506.5320931446427</v>
      </c>
      <c r="H51" s="39">
        <v>1355.2785081315033</v>
      </c>
      <c r="I51" s="39">
        <v>1290.3597933159488</v>
      </c>
      <c r="J51" s="39">
        <v>1521.1800519530445</v>
      </c>
      <c r="K51" s="39">
        <v>1453.0945386011765</v>
      </c>
      <c r="L51" s="39">
        <v>1512.4605548067168</v>
      </c>
      <c r="M51" s="39">
        <v>1491.0075081295995</v>
      </c>
      <c r="N51" s="39">
        <v>1610.2358631591273</v>
      </c>
      <c r="O51" s="15"/>
      <c r="P51" s="15"/>
      <c r="Q51" s="15"/>
      <c r="R51" s="40"/>
      <c r="S51" s="40"/>
      <c r="T51" s="40"/>
      <c r="U51" s="40"/>
      <c r="V51" s="40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ht="14" customHeight="1">
      <c r="A52" s="7"/>
      <c r="B52" s="8"/>
      <c r="C52" s="8"/>
      <c r="D52" s="8"/>
      <c r="E52" s="8"/>
      <c r="F52" s="8"/>
      <c r="G52" s="8"/>
      <c r="H52" s="12"/>
      <c r="I52" s="12"/>
      <c r="J52" s="12"/>
      <c r="K52" s="12"/>
      <c r="L52" s="12"/>
      <c r="M52" s="12"/>
      <c r="N52" s="12"/>
    </row>
    <row r="53" spans="1:47" s="41" customFormat="1">
      <c r="B53" s="36" t="s">
        <v>41</v>
      </c>
      <c r="C53" s="9"/>
      <c r="D53" s="9"/>
      <c r="E53" s="9"/>
      <c r="F53" s="9"/>
      <c r="G53" s="9"/>
      <c r="H53" s="12"/>
      <c r="I53" s="12"/>
      <c r="J53" s="12"/>
      <c r="K53" s="9"/>
      <c r="L53" s="12"/>
      <c r="M53" s="12"/>
      <c r="N53" s="12"/>
      <c r="O53" s="10"/>
      <c r="P53" s="42"/>
      <c r="Q53" s="42"/>
      <c r="R53" s="10"/>
      <c r="S53" s="10"/>
      <c r="T53" s="10"/>
      <c r="U53" s="10"/>
      <c r="V53" s="10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</row>
    <row r="54" spans="1:47">
      <c r="I54" s="10"/>
      <c r="J54" s="10"/>
    </row>
    <row r="57" spans="1:47">
      <c r="G57" s="34"/>
      <c r="H57" s="34"/>
      <c r="I57" s="10"/>
      <c r="J57" s="10"/>
      <c r="AT57" s="11"/>
      <c r="AU57" s="11"/>
    </row>
  </sheetData>
  <mergeCells count="1">
    <mergeCell ref="B1:M1"/>
  </mergeCells>
  <phoneticPr fontId="2" type="noConversion"/>
  <pageMargins left="0.75" right="0.75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AN97"/>
  <sheetViews>
    <sheetView tabSelected="1" workbookViewId="0">
      <pane xSplit="1" ySplit="2" topLeftCell="D31" activePane="bottomRight" state="frozen"/>
      <selection pane="topRight" activeCell="B1" sqref="B1"/>
      <selection pane="bottomLeft" activeCell="A3" sqref="A3"/>
      <selection pane="bottomRight" activeCell="F51" sqref="F51:N51"/>
    </sheetView>
  </sheetViews>
  <sheetFormatPr baseColWidth="10" defaultRowHeight="15"/>
  <cols>
    <col min="1" max="1" width="26.85546875" style="75" customWidth="1"/>
    <col min="2" max="2" width="10.7109375" style="52"/>
    <col min="3" max="3" width="13.85546875" style="52" customWidth="1"/>
    <col min="4" max="4" width="12.7109375" style="52" customWidth="1"/>
    <col min="5" max="5" width="9.5703125" style="52" customWidth="1"/>
    <col min="6" max="6" width="11.5703125" style="52" customWidth="1"/>
    <col min="7" max="7" width="18.28515625" style="52" customWidth="1"/>
    <col min="8" max="8" width="12.7109375" style="52" customWidth="1"/>
    <col min="9" max="9" width="14.28515625" style="52" customWidth="1"/>
    <col min="10" max="10" width="18.5703125" style="52" customWidth="1"/>
    <col min="11" max="11" width="8.85546875" style="81" customWidth="1"/>
    <col min="12" max="12" width="7.85546875" style="81" customWidth="1"/>
    <col min="13" max="13" width="7.7109375" style="82" customWidth="1"/>
    <col min="14" max="40" width="10.7109375" style="52"/>
    <col min="41" max="16384" width="10.7109375" style="53"/>
  </cols>
  <sheetData>
    <row r="1" spans="1:40" s="47" customFormat="1" ht="17">
      <c r="A1" s="43"/>
      <c r="B1" s="44" t="s">
        <v>42</v>
      </c>
      <c r="C1" s="44"/>
      <c r="D1" s="44"/>
      <c r="E1" s="44"/>
      <c r="F1" s="44"/>
      <c r="G1" s="44"/>
      <c r="H1" s="44"/>
      <c r="I1" s="44"/>
      <c r="J1" s="44"/>
      <c r="K1" s="44"/>
      <c r="L1" s="45"/>
      <c r="M1" s="45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</row>
    <row r="2" spans="1:40" s="50" customFormat="1">
      <c r="A2" s="48"/>
      <c r="B2" s="4">
        <v>1984</v>
      </c>
      <c r="C2" s="4">
        <v>1988</v>
      </c>
      <c r="D2" s="4">
        <v>1990</v>
      </c>
      <c r="E2" s="4">
        <v>1992</v>
      </c>
      <c r="F2" s="4">
        <v>1996</v>
      </c>
      <c r="G2" s="4">
        <v>1998</v>
      </c>
      <c r="H2" s="4">
        <v>2000</v>
      </c>
      <c r="I2" s="4">
        <v>2004</v>
      </c>
      <c r="J2" s="4" t="s">
        <v>63</v>
      </c>
      <c r="K2" s="4">
        <v>2010</v>
      </c>
      <c r="L2" s="4">
        <v>2011</v>
      </c>
      <c r="M2" s="4">
        <v>2012</v>
      </c>
      <c r="N2" s="4">
        <v>2013</v>
      </c>
      <c r="O2" s="4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</row>
    <row r="3" spans="1:40">
      <c r="A3" s="51" t="s">
        <v>64</v>
      </c>
      <c r="B3" s="8"/>
      <c r="C3" s="8"/>
      <c r="D3" s="8"/>
      <c r="E3" s="8"/>
      <c r="F3" s="8"/>
      <c r="G3" s="8"/>
      <c r="H3" s="8"/>
      <c r="I3" s="8"/>
      <c r="J3" s="9">
        <v>0.817797552554961</v>
      </c>
      <c r="K3" s="9">
        <v>0.85921825072452995</v>
      </c>
      <c r="L3" s="9">
        <v>25.116464864122257</v>
      </c>
      <c r="M3" s="9">
        <v>25.246844042971205</v>
      </c>
      <c r="N3" s="9">
        <v>29.490953864475365</v>
      </c>
      <c r="O3" s="9"/>
    </row>
    <row r="4" spans="1:40">
      <c r="A4" s="51" t="s">
        <v>65</v>
      </c>
      <c r="B4" s="8"/>
      <c r="C4" s="9">
        <v>0.85547094952593727</v>
      </c>
      <c r="D4" s="9">
        <v>2.8429184350404002</v>
      </c>
      <c r="E4" s="9">
        <v>3.0441827687612744</v>
      </c>
      <c r="F4" s="9">
        <v>3.2702607654251752</v>
      </c>
      <c r="G4" s="9">
        <v>3.4450549162219324</v>
      </c>
      <c r="H4" s="9">
        <v>4.7704028314649056</v>
      </c>
      <c r="I4" s="9">
        <v>6.9995373283173752</v>
      </c>
      <c r="J4" s="9">
        <v>7.7651222156524229</v>
      </c>
      <c r="K4" s="9">
        <v>7.6618465296871507</v>
      </c>
      <c r="L4" s="9">
        <v>7.695357102363559</v>
      </c>
      <c r="M4" s="9">
        <v>7.60207367676405</v>
      </c>
      <c r="N4" s="8" t="s">
        <v>66</v>
      </c>
      <c r="O4" s="8"/>
    </row>
    <row r="5" spans="1:40">
      <c r="A5" s="51" t="s">
        <v>67</v>
      </c>
      <c r="B5" s="8"/>
      <c r="C5" s="8"/>
      <c r="D5" s="8"/>
      <c r="E5" s="8"/>
      <c r="F5" s="8"/>
      <c r="G5" s="8"/>
      <c r="H5" s="8"/>
      <c r="I5" s="8"/>
      <c r="J5" s="9">
        <v>23.977128242994389</v>
      </c>
      <c r="K5" s="9">
        <v>24.554483725941889</v>
      </c>
      <c r="L5" s="8" t="s">
        <v>64</v>
      </c>
      <c r="M5" s="8"/>
      <c r="N5" s="8"/>
      <c r="O5" s="8"/>
    </row>
    <row r="6" spans="1:40">
      <c r="A6" s="51" t="s">
        <v>68</v>
      </c>
      <c r="B6" s="8"/>
      <c r="C6" s="8"/>
      <c r="D6" s="8"/>
      <c r="E6" s="8"/>
      <c r="F6" s="8"/>
      <c r="G6" s="8"/>
      <c r="H6" s="9">
        <v>0.28250339348588516</v>
      </c>
      <c r="I6" s="9">
        <v>18.535182585422952</v>
      </c>
      <c r="J6" s="8" t="s">
        <v>69</v>
      </c>
      <c r="K6" s="8"/>
      <c r="L6" s="8"/>
      <c r="M6" s="8"/>
      <c r="N6" s="8"/>
      <c r="O6" s="8"/>
    </row>
    <row r="7" spans="1:40">
      <c r="A7" s="51" t="s">
        <v>70</v>
      </c>
      <c r="B7" s="9">
        <v>8.0391116624905106</v>
      </c>
      <c r="C7" s="9">
        <v>9.73653622791789</v>
      </c>
      <c r="D7" s="9">
        <v>6.1085444366259152</v>
      </c>
      <c r="E7" s="9">
        <v>6.5877621798129224</v>
      </c>
      <c r="F7" s="9">
        <v>6.4214733460381428</v>
      </c>
      <c r="G7" s="9">
        <v>12.455198543263908</v>
      </c>
      <c r="H7" s="9">
        <v>14.125169674294257</v>
      </c>
      <c r="I7" s="8" t="s">
        <v>71</v>
      </c>
      <c r="J7" s="8"/>
      <c r="K7" s="8"/>
      <c r="L7" s="8"/>
      <c r="M7" s="8"/>
      <c r="N7" s="8"/>
      <c r="O7" s="8"/>
    </row>
    <row r="8" spans="1:40">
      <c r="A8" s="51" t="s">
        <v>43</v>
      </c>
      <c r="B8" s="8"/>
      <c r="C8" s="9">
        <v>1.3236391308585396</v>
      </c>
      <c r="D8" s="9">
        <v>2.8211891221611105</v>
      </c>
      <c r="E8" s="9">
        <v>3.2564879787311263</v>
      </c>
      <c r="F8" s="9">
        <v>6.0474576915582716</v>
      </c>
      <c r="G8" s="9">
        <v>6.2157921527263955</v>
      </c>
      <c r="H8" s="8" t="s">
        <v>44</v>
      </c>
      <c r="I8" s="8"/>
      <c r="J8" s="8"/>
      <c r="K8" s="8"/>
      <c r="L8" s="8"/>
      <c r="M8" s="8"/>
      <c r="N8" s="8"/>
      <c r="O8" s="8"/>
    </row>
    <row r="9" spans="1:40">
      <c r="A9" s="51" t="s">
        <v>45</v>
      </c>
      <c r="B9" s="9">
        <v>1.2950160924793845</v>
      </c>
      <c r="C9" s="9">
        <v>2.1876222291359784</v>
      </c>
      <c r="D9" s="9">
        <v>2.0208260977739401</v>
      </c>
      <c r="E9" s="9">
        <v>2.0990821566374138</v>
      </c>
      <c r="F9" s="9">
        <v>1.9069095471416553</v>
      </c>
      <c r="G9" s="8" t="s">
        <v>46</v>
      </c>
      <c r="H9" s="8"/>
      <c r="I9" s="8"/>
      <c r="J9" s="8"/>
      <c r="K9" s="8"/>
      <c r="L9" s="8"/>
      <c r="M9" s="8"/>
      <c r="N9" s="8"/>
      <c r="O9" s="8"/>
    </row>
    <row r="10" spans="1:40">
      <c r="A10" s="51" t="s">
        <v>47</v>
      </c>
      <c r="B10" s="9">
        <v>0.81074536882112735</v>
      </c>
      <c r="C10" s="9">
        <v>0.74906909013216394</v>
      </c>
      <c r="D10" s="9">
        <v>0.71344577287001121</v>
      </c>
      <c r="E10" s="9">
        <v>0.51706591460399587</v>
      </c>
      <c r="F10" s="9">
        <v>0.58811229023994982</v>
      </c>
      <c r="G10" s="8">
        <v>0.67169387551623361</v>
      </c>
      <c r="H10" s="8" t="s">
        <v>46</v>
      </c>
      <c r="I10" s="8"/>
      <c r="J10" s="8"/>
      <c r="K10" s="8"/>
      <c r="L10" s="8"/>
      <c r="M10" s="8"/>
      <c r="N10" s="8"/>
      <c r="O10" s="8"/>
    </row>
    <row r="11" spans="1:40">
      <c r="A11" s="51" t="s">
        <v>48</v>
      </c>
      <c r="B11" s="9">
        <v>0.8542753215095098</v>
      </c>
      <c r="C11" s="9">
        <v>0.72353264387765825</v>
      </c>
      <c r="D11" s="9">
        <v>0.66636559496488357</v>
      </c>
      <c r="E11" s="8">
        <v>0.68485551603178263</v>
      </c>
      <c r="F11" s="8" t="s">
        <v>49</v>
      </c>
      <c r="G11" s="8"/>
      <c r="H11" s="8"/>
      <c r="I11" s="8"/>
      <c r="J11" s="8"/>
      <c r="K11" s="8"/>
      <c r="L11" s="8"/>
      <c r="M11" s="8"/>
      <c r="N11" s="8"/>
      <c r="O11" s="8"/>
    </row>
    <row r="12" spans="1:40">
      <c r="A12" s="51" t="s">
        <v>50</v>
      </c>
      <c r="B12" s="9">
        <v>0.88692278602579688</v>
      </c>
      <c r="C12" s="9">
        <v>0.8171662801441788</v>
      </c>
      <c r="D12" s="8" t="s">
        <v>80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40">
      <c r="A13" s="51" t="s">
        <v>51</v>
      </c>
      <c r="B13" s="9">
        <v>0.23941473978610472</v>
      </c>
      <c r="C13" s="9">
        <v>0.21705979316329746</v>
      </c>
      <c r="D13" s="8" t="s">
        <v>80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40">
      <c r="A14" s="51" t="s">
        <v>52</v>
      </c>
      <c r="B14" s="9">
        <v>0.30470966881867867</v>
      </c>
      <c r="C14" s="9">
        <v>0.25962053692080678</v>
      </c>
      <c r="D14" s="8" t="s">
        <v>80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40">
      <c r="A15" s="51" t="s">
        <v>53</v>
      </c>
      <c r="B15" s="54">
        <v>0.48971196774430503</v>
      </c>
      <c r="C15" s="54">
        <v>0.45114388382959869</v>
      </c>
      <c r="D15" s="8" t="s">
        <v>54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40">
      <c r="A16" s="51" t="s">
        <v>84</v>
      </c>
      <c r="B16" s="9">
        <v>4.0210793795893496</v>
      </c>
      <c r="C16" s="9">
        <v>4.8093640445985519</v>
      </c>
      <c r="D16" s="9">
        <v>4.6718022690472818</v>
      </c>
      <c r="E16" s="9">
        <v>4.8761712741462926</v>
      </c>
      <c r="F16" s="9">
        <v>5.0345976361450244</v>
      </c>
      <c r="G16" s="9">
        <v>5.57820773182622</v>
      </c>
      <c r="H16" s="9">
        <v>6.1175150886670187</v>
      </c>
      <c r="I16" s="9">
        <v>8.4908087655802458</v>
      </c>
      <c r="J16" s="8" t="s">
        <v>55</v>
      </c>
      <c r="K16" s="8"/>
      <c r="L16" s="8"/>
      <c r="M16" s="8"/>
      <c r="N16" s="8"/>
      <c r="O16" s="8"/>
    </row>
    <row r="17" spans="1:40">
      <c r="A17" s="51" t="s">
        <v>86</v>
      </c>
      <c r="B17" s="8"/>
      <c r="C17" s="8"/>
      <c r="D17" s="8"/>
      <c r="E17" s="8"/>
      <c r="F17" s="9">
        <v>0.73068496666175586</v>
      </c>
      <c r="G17" s="9">
        <v>2.0833005357808179</v>
      </c>
      <c r="H17" s="9">
        <v>3.4750214174320671</v>
      </c>
      <c r="I17" s="9">
        <v>6.5861342336837447</v>
      </c>
      <c r="J17" s="9">
        <v>7.5194420690879173</v>
      </c>
      <c r="K17" s="9">
        <v>21.40749456021959</v>
      </c>
      <c r="L17" s="9">
        <v>21.922212615861401</v>
      </c>
      <c r="M17" s="9">
        <v>20.514132872227499</v>
      </c>
      <c r="N17" s="8">
        <v>20.746989011375337</v>
      </c>
      <c r="O17" s="8"/>
    </row>
    <row r="18" spans="1:40" s="16" customFormat="1">
      <c r="A18" s="55" t="s">
        <v>87</v>
      </c>
      <c r="B18" s="14"/>
      <c r="C18" s="14"/>
      <c r="D18" s="14"/>
      <c r="E18" s="14"/>
      <c r="F18" s="14"/>
      <c r="G18" s="14"/>
      <c r="H18" s="14"/>
      <c r="I18" s="56">
        <v>0.31524345572518919</v>
      </c>
      <c r="J18" s="56">
        <v>0.98072433768680023</v>
      </c>
      <c r="K18" s="56">
        <v>14.190163576577246</v>
      </c>
      <c r="L18" s="56">
        <v>14.650006772576335</v>
      </c>
      <c r="M18" s="56">
        <v>13.457944532476528</v>
      </c>
      <c r="N18" s="14">
        <v>13.252046788926068</v>
      </c>
      <c r="O18" s="14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</row>
    <row r="19" spans="1:40" s="16" customFormat="1">
      <c r="A19" s="55" t="s">
        <v>88</v>
      </c>
      <c r="B19" s="14"/>
      <c r="C19" s="14"/>
      <c r="D19" s="14"/>
      <c r="E19" s="14"/>
      <c r="F19" s="56">
        <v>0.73068496666175586</v>
      </c>
      <c r="G19" s="56">
        <v>2.0833005357808179</v>
      </c>
      <c r="H19" s="56">
        <v>3.4750214174320671</v>
      </c>
      <c r="I19" s="56">
        <v>6.2708907779585559</v>
      </c>
      <c r="J19" s="56">
        <v>6.5387177314011167</v>
      </c>
      <c r="K19" s="56">
        <v>7.2173309836423423</v>
      </c>
      <c r="L19" s="56">
        <v>7.2722058432850663</v>
      </c>
      <c r="M19" s="56">
        <v>7.0561883397509666</v>
      </c>
      <c r="N19" s="14">
        <v>7.4949422224492688</v>
      </c>
      <c r="O19" s="14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</row>
    <row r="20" spans="1:40">
      <c r="A20" s="51" t="s">
        <v>0</v>
      </c>
      <c r="B20" s="9">
        <v>4.6141749849685629</v>
      </c>
      <c r="C20" s="9">
        <v>6.0266013160633181</v>
      </c>
      <c r="D20" s="9">
        <v>7.6921767592685475</v>
      </c>
      <c r="E20" s="9">
        <v>8.35181301800759</v>
      </c>
      <c r="F20" s="9">
        <v>10.455329604265774</v>
      </c>
      <c r="G20" s="9">
        <v>10.794330483881971</v>
      </c>
      <c r="H20" s="9">
        <v>14.223931023236478</v>
      </c>
      <c r="I20" s="9">
        <v>13.453533586547447</v>
      </c>
      <c r="J20" s="9">
        <v>16.303751207319113</v>
      </c>
      <c r="K20" s="8" t="s">
        <v>1</v>
      </c>
      <c r="L20" s="8"/>
      <c r="M20" s="8"/>
      <c r="N20" s="8"/>
      <c r="O20" s="8"/>
    </row>
    <row r="21" spans="1:40">
      <c r="A21" s="51" t="s">
        <v>2</v>
      </c>
      <c r="B21" s="8"/>
      <c r="C21" s="8"/>
      <c r="D21" s="8"/>
      <c r="E21" s="8"/>
      <c r="F21" s="9">
        <v>0.53464753658177244</v>
      </c>
      <c r="G21" s="9">
        <v>2.0255768433536421</v>
      </c>
      <c r="H21" s="9">
        <v>2.32663363903416</v>
      </c>
      <c r="I21" s="9">
        <v>4.5134557044247154</v>
      </c>
      <c r="J21" s="8" t="s">
        <v>3</v>
      </c>
      <c r="K21" s="8"/>
      <c r="L21" s="8"/>
      <c r="M21" s="8"/>
      <c r="N21" s="8"/>
      <c r="O21" s="8"/>
    </row>
    <row r="22" spans="1:40">
      <c r="A22" s="51" t="s">
        <v>4</v>
      </c>
      <c r="B22" s="8"/>
      <c r="C22" s="8"/>
      <c r="D22" s="9">
        <v>0.27161641099112099</v>
      </c>
      <c r="E22" s="9">
        <v>0.30476070463414329</v>
      </c>
      <c r="F22" s="9">
        <v>1.0306816399659726</v>
      </c>
      <c r="G22" s="8" t="s">
        <v>5</v>
      </c>
      <c r="H22" s="8"/>
      <c r="I22" s="8"/>
      <c r="J22" s="8"/>
      <c r="K22" s="8"/>
      <c r="L22" s="8"/>
      <c r="M22" s="8"/>
      <c r="N22" s="8"/>
      <c r="O22" s="8"/>
    </row>
    <row r="23" spans="1:40">
      <c r="A23" s="51" t="s">
        <v>6</v>
      </c>
      <c r="B23" s="9">
        <v>3.1776865462519353</v>
      </c>
      <c r="C23" s="9">
        <v>3.085653922419425</v>
      </c>
      <c r="D23" s="9">
        <v>5.2077919867364271</v>
      </c>
      <c r="E23" s="9">
        <v>7.7902314948615272</v>
      </c>
      <c r="F23" s="9">
        <v>9.139502611456189</v>
      </c>
      <c r="G23" s="9">
        <v>10.358778986476915</v>
      </c>
      <c r="H23" s="8" t="s">
        <v>7</v>
      </c>
      <c r="I23" s="8"/>
      <c r="J23" s="8"/>
      <c r="K23" s="8"/>
      <c r="L23" s="8"/>
      <c r="M23" s="8"/>
      <c r="N23" s="8"/>
      <c r="O23" s="8"/>
    </row>
    <row r="24" spans="1:40">
      <c r="A24" s="51" t="s">
        <v>8</v>
      </c>
      <c r="B24" s="8"/>
      <c r="C24" s="9">
        <v>0.79588590826542394</v>
      </c>
      <c r="D24" s="9">
        <v>0.69171645999072162</v>
      </c>
      <c r="E24" s="8" t="s">
        <v>9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40">
      <c r="A25" s="51" t="s">
        <v>10</v>
      </c>
      <c r="B25" s="9">
        <v>44.123592418170489</v>
      </c>
      <c r="C25" s="9">
        <v>41.807588835976425</v>
      </c>
      <c r="D25" s="9">
        <v>38.495216110692013</v>
      </c>
      <c r="E25" s="9">
        <v>36.236390208757648</v>
      </c>
      <c r="F25" s="9">
        <v>33.160325350847586</v>
      </c>
      <c r="G25" s="9">
        <v>31.400376778283302</v>
      </c>
      <c r="H25" s="9">
        <v>28.844974540242944</v>
      </c>
      <c r="I25" s="9">
        <v>23.223249185982876</v>
      </c>
      <c r="J25" s="9">
        <v>21.938170708674569</v>
      </c>
      <c r="K25" s="9">
        <v>20.686550215501224</v>
      </c>
      <c r="L25" s="9">
        <v>20.66670289742126</v>
      </c>
      <c r="M25" s="9">
        <v>20.806886482467984</v>
      </c>
      <c r="N25" s="8">
        <v>19.332882351761782</v>
      </c>
      <c r="O25" s="8"/>
    </row>
    <row r="26" spans="1:40">
      <c r="A26" s="51" t="s">
        <v>11</v>
      </c>
      <c r="B26" s="9">
        <v>5.9200735656200436</v>
      </c>
      <c r="C26" s="9">
        <v>2.6302539642140754</v>
      </c>
      <c r="D26" s="9">
        <v>3.3064771097985801</v>
      </c>
      <c r="E26" s="9">
        <v>3.0373342136009556</v>
      </c>
      <c r="F26" s="9">
        <v>5.0316273720529043</v>
      </c>
      <c r="G26" s="9">
        <v>2.5713281172105815</v>
      </c>
      <c r="H26" s="9">
        <v>3.4750214174320671</v>
      </c>
      <c r="I26" s="9">
        <v>3.5035440348859357</v>
      </c>
      <c r="J26" s="9">
        <v>7.6401589532697507</v>
      </c>
      <c r="K26" s="9">
        <v>8.7982787768447643</v>
      </c>
      <c r="L26" s="9">
        <v>9.9216174291631258</v>
      </c>
      <c r="M26" s="9">
        <v>10.063001373408822</v>
      </c>
      <c r="N26" s="8">
        <v>10.232228043967682</v>
      </c>
      <c r="O26" s="8"/>
    </row>
    <row r="27" spans="1:40">
      <c r="A27" s="51" t="s">
        <v>12</v>
      </c>
      <c r="B27" s="9">
        <v>1.8908704086102242</v>
      </c>
      <c r="C27" s="9">
        <v>2.0465418757285869</v>
      </c>
      <c r="D27" s="9">
        <v>1.854792418063288</v>
      </c>
      <c r="E27" s="9">
        <v>2.2945802475397357</v>
      </c>
      <c r="F27" s="8" t="s">
        <v>13</v>
      </c>
      <c r="G27" s="8"/>
      <c r="H27" s="8"/>
      <c r="I27" s="8"/>
      <c r="J27" s="8"/>
      <c r="K27" s="8"/>
      <c r="L27" s="8"/>
      <c r="M27" s="8"/>
      <c r="N27" s="8"/>
      <c r="O27" s="8"/>
    </row>
    <row r="28" spans="1:40">
      <c r="A28" s="51" t="s">
        <v>14</v>
      </c>
      <c r="B28" s="9">
        <v>5.1963881021756819</v>
      </c>
      <c r="C28" s="9">
        <v>5.2264593334221434</v>
      </c>
      <c r="D28" s="8" t="s">
        <v>56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40">
      <c r="A29" s="51" t="s">
        <v>15</v>
      </c>
      <c r="B29" s="8"/>
      <c r="C29" s="8"/>
      <c r="D29" s="8"/>
      <c r="E29" s="8"/>
      <c r="F29" s="8"/>
      <c r="G29" s="9">
        <v>0.1626758604765878</v>
      </c>
      <c r="H29" s="9">
        <v>5.3560805984478383</v>
      </c>
      <c r="I29" s="9">
        <v>5.1194027061479828</v>
      </c>
      <c r="J29" s="9">
        <v>5.4240383127871574</v>
      </c>
      <c r="K29" s="9">
        <v>5.4760649661886003</v>
      </c>
      <c r="L29" s="9">
        <v>5.2263323285276089</v>
      </c>
      <c r="M29" s="9">
        <v>5.2724496030975736</v>
      </c>
      <c r="N29" s="8">
        <v>5.2197958388298433</v>
      </c>
      <c r="O29" s="8"/>
    </row>
    <row r="30" spans="1:40">
      <c r="A30" s="51" t="s">
        <v>16</v>
      </c>
      <c r="B30" s="54">
        <v>4.8590309688407158</v>
      </c>
      <c r="C30" s="54">
        <v>4.2943790451326898</v>
      </c>
      <c r="D30" s="54">
        <v>5.023092827262464</v>
      </c>
      <c r="E30" s="54">
        <v>5.7185435588653855</v>
      </c>
      <c r="F30" s="54">
        <v>6.2731977625594642</v>
      </c>
      <c r="G30" s="9">
        <v>6.4834201812523959</v>
      </c>
      <c r="H30" s="8" t="s">
        <v>17</v>
      </c>
      <c r="I30" s="8"/>
      <c r="J30" s="8"/>
      <c r="K30" s="8"/>
      <c r="L30" s="8"/>
      <c r="M30" s="8"/>
      <c r="N30" s="8"/>
      <c r="O30" s="8"/>
    </row>
    <row r="31" spans="1:40">
      <c r="A31" s="51" t="s">
        <v>18</v>
      </c>
      <c r="B31" s="42">
        <v>4.6141749849685629</v>
      </c>
      <c r="C31" s="8" t="s">
        <v>19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40">
      <c r="A32" s="51" t="s">
        <v>20</v>
      </c>
      <c r="B32" s="42">
        <v>0.9250114946281317</v>
      </c>
      <c r="C32" s="42">
        <v>0.85121487515018612</v>
      </c>
      <c r="D32" s="8" t="s">
        <v>21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40" s="21" customFormat="1">
      <c r="A33" s="51" t="s">
        <v>22</v>
      </c>
      <c r="B33" s="8"/>
      <c r="C33" s="8"/>
      <c r="D33" s="8"/>
      <c r="E33" s="8"/>
      <c r="F33" s="8"/>
      <c r="G33" s="8"/>
      <c r="H33" s="8"/>
      <c r="I33" s="8"/>
      <c r="J33" s="9">
        <v>1.5454317385806513</v>
      </c>
      <c r="K33" s="9">
        <v>0.89840556959203377</v>
      </c>
      <c r="L33" s="9">
        <v>0.91726339363179199</v>
      </c>
      <c r="M33" s="9">
        <v>0.99086857752693824</v>
      </c>
      <c r="N33" s="8">
        <v>1.0560439358221914</v>
      </c>
      <c r="O33" s="12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20"/>
      <c r="AI33" s="20"/>
      <c r="AJ33" s="20"/>
      <c r="AK33" s="20"/>
      <c r="AL33" s="20"/>
      <c r="AM33" s="20"/>
      <c r="AN33" s="20"/>
    </row>
    <row r="34" spans="1:40">
      <c r="A34" s="57" t="s">
        <v>23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9">
        <v>0.83926027058292574</v>
      </c>
      <c r="N34" s="8">
        <v>0.80885549830854442</v>
      </c>
      <c r="O34" s="12"/>
    </row>
    <row r="35" spans="1:40">
      <c r="A35" s="51" t="s">
        <v>24</v>
      </c>
      <c r="B35" s="8"/>
      <c r="C35" s="8"/>
      <c r="D35" s="42">
        <v>0.52150350910295229</v>
      </c>
      <c r="E35" s="42">
        <v>0.60952140926828657</v>
      </c>
      <c r="F35" s="42">
        <v>0.73365523075387673</v>
      </c>
      <c r="G35" s="42">
        <v>0.7451603931508215</v>
      </c>
      <c r="H35" s="42">
        <v>0.73956172928825226</v>
      </c>
      <c r="I35" s="42">
        <v>0.74186034790418776</v>
      </c>
      <c r="J35" s="42">
        <v>0.77983402980579442</v>
      </c>
      <c r="K35" s="42">
        <v>0.68214962473062346</v>
      </c>
      <c r="L35" s="42">
        <v>0.67725763349354873</v>
      </c>
      <c r="M35" s="42">
        <v>0.68223738124805577</v>
      </c>
      <c r="N35" s="8">
        <v>0.69762070142740329</v>
      </c>
      <c r="O35" s="12"/>
    </row>
    <row r="36" spans="1:40">
      <c r="A36" s="51" t="s">
        <v>25</v>
      </c>
      <c r="B36" s="42">
        <v>0.38088708602334836</v>
      </c>
      <c r="C36" s="42">
        <v>0.48944855321135705</v>
      </c>
      <c r="D36" s="42">
        <v>0.50339574837021095</v>
      </c>
      <c r="E36" s="42">
        <v>0.54446013524526726</v>
      </c>
      <c r="F36" s="42">
        <v>0.5168259520290468</v>
      </c>
      <c r="G36" s="42">
        <v>0.46178953941741058</v>
      </c>
      <c r="H36" s="42">
        <v>0.49150996915430423</v>
      </c>
      <c r="I36" s="42">
        <v>0.61349774317776351</v>
      </c>
      <c r="J36" s="42">
        <v>0.53939838572774013</v>
      </c>
      <c r="K36" s="42">
        <v>0.55297661068588844</v>
      </c>
      <c r="L36" s="42">
        <v>0.53932328858651235</v>
      </c>
      <c r="M36" s="42">
        <v>0.54281188468347297</v>
      </c>
      <c r="N36" s="8">
        <v>0.54792750347643071</v>
      </c>
      <c r="O36" s="12"/>
    </row>
    <row r="37" spans="1:40">
      <c r="A37" s="51" t="s">
        <v>26</v>
      </c>
      <c r="B37" s="8"/>
      <c r="C37" s="8"/>
      <c r="D37" s="8"/>
      <c r="E37" s="8"/>
      <c r="F37" s="8"/>
      <c r="G37" s="8"/>
      <c r="H37" s="8"/>
      <c r="I37" s="8"/>
      <c r="J37" s="8"/>
      <c r="K37" s="42">
        <v>0.33091513710336629</v>
      </c>
      <c r="L37" s="42">
        <v>0.35724995330922427</v>
      </c>
      <c r="M37" s="42">
        <v>0.3871426409463174</v>
      </c>
      <c r="N37" s="8">
        <v>0.46004514759484277</v>
      </c>
      <c r="O37" s="12"/>
    </row>
    <row r="38" spans="1:40">
      <c r="A38" s="51" t="s">
        <v>27</v>
      </c>
      <c r="B38" s="8"/>
      <c r="C38" s="42">
        <v>9.3633636266520492E-2</v>
      </c>
      <c r="D38" s="42">
        <v>0.14124053371538292</v>
      </c>
      <c r="E38" s="42">
        <v>0.12669827046587978</v>
      </c>
      <c r="F38" s="42">
        <v>0.4485098779102647</v>
      </c>
      <c r="G38" s="42">
        <v>0.50114660243593989</v>
      </c>
      <c r="H38" s="42">
        <v>0.50758739805187492</v>
      </c>
      <c r="I38" s="42">
        <v>0.46437059945147635</v>
      </c>
      <c r="J38" s="42">
        <v>0.45556227298999763</v>
      </c>
      <c r="K38" s="42">
        <v>0.5108865274578287</v>
      </c>
      <c r="L38" s="42">
        <v>0.49242561131811996</v>
      </c>
      <c r="M38" s="42">
        <v>0.48731241517718271</v>
      </c>
      <c r="N38" s="8">
        <v>0.45043226391375646</v>
      </c>
      <c r="O38" s="22"/>
    </row>
    <row r="39" spans="1:40">
      <c r="A39" s="51" t="s">
        <v>28</v>
      </c>
      <c r="B39" s="8"/>
      <c r="C39" s="42">
        <v>0.4170952888235912</v>
      </c>
      <c r="D39" s="42">
        <v>0.38388452753411767</v>
      </c>
      <c r="E39" s="42">
        <v>0.39379192171827498</v>
      </c>
      <c r="F39" s="42">
        <v>0.37128301151511983</v>
      </c>
      <c r="G39" s="42">
        <v>0.89209342841999761</v>
      </c>
      <c r="H39" s="42">
        <v>1.0565167561260744</v>
      </c>
      <c r="I39" s="8">
        <v>1.1967925205375447</v>
      </c>
      <c r="J39" s="8" t="s">
        <v>57</v>
      </c>
      <c r="K39" s="8"/>
      <c r="L39" s="8"/>
      <c r="M39" s="8"/>
      <c r="N39" s="8"/>
      <c r="O39" s="8"/>
    </row>
    <row r="40" spans="1:40">
      <c r="A40" s="51" t="s">
        <v>30</v>
      </c>
      <c r="B40" s="8"/>
      <c r="C40" s="8"/>
      <c r="D40" s="8"/>
      <c r="E40" s="8"/>
      <c r="F40" s="8"/>
      <c r="G40" s="42">
        <v>0.7687746309619391</v>
      </c>
      <c r="H40" s="42">
        <v>0.85440050712804294</v>
      </c>
      <c r="I40" s="42">
        <v>2.133084460894993</v>
      </c>
      <c r="J40" s="42">
        <v>1.7921946364502332</v>
      </c>
      <c r="K40" s="8" t="s">
        <v>58</v>
      </c>
      <c r="L40" s="42">
        <v>0.26621328567058022</v>
      </c>
      <c r="M40" s="42">
        <v>0.28968015791088081</v>
      </c>
      <c r="N40" s="8">
        <v>0.22933593924877232</v>
      </c>
      <c r="O40" s="12"/>
    </row>
    <row r="41" spans="1:40" s="19" customFormat="1">
      <c r="A41" s="51" t="s">
        <v>32</v>
      </c>
      <c r="B41" s="42">
        <v>3.0144492236704998</v>
      </c>
      <c r="C41" s="42">
        <v>2.8685941292561279</v>
      </c>
      <c r="D41" s="42">
        <v>4.2842961893666152</v>
      </c>
      <c r="E41" s="42">
        <v>3.6126128470676533</v>
      </c>
      <c r="F41" s="42">
        <v>1.9336419239707439</v>
      </c>
      <c r="G41" s="8" t="s">
        <v>33</v>
      </c>
      <c r="H41" s="8"/>
      <c r="I41" s="8"/>
      <c r="J41" s="8"/>
      <c r="K41" s="8"/>
      <c r="L41" s="8"/>
      <c r="M41" s="8"/>
      <c r="N41" s="8"/>
      <c r="O41" s="8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</row>
    <row r="42" spans="1:40" s="19" customFormat="1">
      <c r="A42" s="51"/>
      <c r="B42" s="12"/>
      <c r="C42" s="12"/>
      <c r="D42" s="12"/>
      <c r="E42" s="12"/>
      <c r="F42" s="8"/>
      <c r="G42" s="8"/>
      <c r="H42" s="8"/>
      <c r="I42" s="8"/>
      <c r="J42" s="8"/>
      <c r="K42" s="8"/>
      <c r="L42" s="8"/>
      <c r="M42" s="8"/>
      <c r="N42" s="8"/>
      <c r="O42" s="8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</row>
    <row r="43" spans="1:40" s="19" customFormat="1">
      <c r="A43" s="51"/>
      <c r="B43" s="12"/>
      <c r="C43" s="12"/>
      <c r="D43" s="12"/>
      <c r="E43" s="12"/>
      <c r="F43" s="8"/>
      <c r="G43" s="8"/>
      <c r="H43" s="8"/>
      <c r="I43" s="8"/>
      <c r="J43" s="8"/>
      <c r="K43" s="8"/>
      <c r="L43" s="8"/>
      <c r="M43" s="8"/>
      <c r="N43" s="8"/>
      <c r="O43" s="8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</row>
    <row r="44" spans="1:40" s="19" customFormat="1">
      <c r="A44" s="51"/>
      <c r="B44" s="12"/>
      <c r="C44" s="12"/>
      <c r="D44" s="12"/>
      <c r="E44" s="12"/>
      <c r="F44" s="8"/>
      <c r="G44" s="8"/>
      <c r="H44" s="8"/>
      <c r="I44" s="8"/>
      <c r="J44" s="8"/>
      <c r="K44" s="8"/>
      <c r="L44" s="8"/>
      <c r="M44" s="8"/>
      <c r="N44" s="8"/>
      <c r="O44" s="8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</row>
    <row r="45" spans="1:40" s="19" customFormat="1">
      <c r="A45" s="58" t="s">
        <v>59</v>
      </c>
      <c r="B45" s="9">
        <v>93.8</v>
      </c>
      <c r="C45" s="9">
        <v>142.4</v>
      </c>
      <c r="D45" s="9">
        <v>322.09699999999998</v>
      </c>
      <c r="E45" s="9">
        <v>395.18400000000003</v>
      </c>
      <c r="F45" s="9">
        <v>664.48</v>
      </c>
      <c r="G45" s="9">
        <v>842.08199999999999</v>
      </c>
      <c r="H45" s="9">
        <v>1270.431</v>
      </c>
      <c r="I45" s="9">
        <v>2065.201</v>
      </c>
      <c r="J45" s="9">
        <v>2931.1410000000001</v>
      </c>
      <c r="K45" s="9">
        <v>3474.62</v>
      </c>
      <c r="L45" s="9">
        <v>3748.0920000000001</v>
      </c>
      <c r="M45" s="9">
        <v>3967.587</v>
      </c>
      <c r="N45" s="9">
        <v>4090.9940000000001</v>
      </c>
      <c r="O45" s="9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</row>
    <row r="46" spans="1:40" s="19" customFormat="1">
      <c r="A46" s="59" t="s">
        <v>35</v>
      </c>
      <c r="B46" s="9">
        <v>1710.5229999999999</v>
      </c>
      <c r="C46" s="9">
        <v>2170.3870000000002</v>
      </c>
      <c r="D46" s="9">
        <v>2403.2980000000002</v>
      </c>
      <c r="E46" s="9">
        <v>2489.116</v>
      </c>
      <c r="F46" s="9">
        <v>2663.692</v>
      </c>
      <c r="G46" s="9">
        <v>2931.2179999999998</v>
      </c>
      <c r="H46" s="9">
        <v>3046.1109999999999</v>
      </c>
      <c r="I46" s="9">
        <v>3190.152</v>
      </c>
      <c r="J46" s="9">
        <v>3390.7169999999996</v>
      </c>
      <c r="K46" s="9">
        <v>3415.364</v>
      </c>
      <c r="L46" s="9">
        <v>3501.7339999999999</v>
      </c>
      <c r="M46" s="9">
        <v>3419.8710000000001</v>
      </c>
      <c r="N46" s="9">
        <v>3190.9</v>
      </c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</row>
    <row r="47" spans="1:40" s="62" customFormat="1">
      <c r="A47" s="59" t="s">
        <v>36</v>
      </c>
      <c r="B47" s="60">
        <v>1837.8150000000001</v>
      </c>
      <c r="C47" s="60">
        <v>2349.5830000000001</v>
      </c>
      <c r="D47" s="60">
        <v>2761.2470000000003</v>
      </c>
      <c r="E47" s="60">
        <v>2920.3240000000005</v>
      </c>
      <c r="F47" s="60">
        <v>3366.7040000000002</v>
      </c>
      <c r="G47" s="60">
        <v>3811.2599999999998</v>
      </c>
      <c r="H47" s="60">
        <v>4353.93</v>
      </c>
      <c r="I47" s="60">
        <v>5297.4930000000004</v>
      </c>
      <c r="J47" s="60">
        <v>6321.8580000000002</v>
      </c>
      <c r="K47" s="60">
        <v>6889.9840000000004</v>
      </c>
      <c r="L47" s="60">
        <v>7249.826</v>
      </c>
      <c r="M47" s="60">
        <v>7387.4580000000005</v>
      </c>
      <c r="N47" s="60">
        <v>7281.8940000000002</v>
      </c>
      <c r="O47" s="27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</row>
    <row r="48" spans="1:40" s="21" customFormat="1">
      <c r="A48" s="63" t="s">
        <v>37</v>
      </c>
      <c r="B48" s="64">
        <v>63.279165748456727</v>
      </c>
      <c r="C48" s="64">
        <v>68.170726379957628</v>
      </c>
      <c r="D48" s="65">
        <v>57.503729293322898</v>
      </c>
      <c r="E48" s="65">
        <v>58.966196901439687</v>
      </c>
      <c r="F48" s="65">
        <f>SUM(F20+F25+F23+F7)</f>
        <v>59.176630912607685</v>
      </c>
      <c r="G48" s="65">
        <f>SUM(G7+G20+G23+G25)</f>
        <v>65.008684791906092</v>
      </c>
      <c r="H48" s="65">
        <v>63.311590326440694</v>
      </c>
      <c r="I48" s="65">
        <v>63.70277412353353</v>
      </c>
      <c r="J48" s="20">
        <v>70</v>
      </c>
      <c r="K48" s="20">
        <v>75.446807278507478</v>
      </c>
      <c r="L48" s="10">
        <v>77.626997806568042</v>
      </c>
      <c r="M48" s="10">
        <v>76.630864771075508</v>
      </c>
      <c r="N48" s="33">
        <v>79.649854685508302</v>
      </c>
      <c r="O48" s="32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20"/>
      <c r="AK48" s="20"/>
      <c r="AL48" s="20"/>
      <c r="AM48" s="20"/>
      <c r="AN48" s="20"/>
    </row>
    <row r="49" spans="1:40" s="26" customFormat="1" ht="18" customHeight="1">
      <c r="A49" s="66" t="s">
        <v>60</v>
      </c>
      <c r="B49" s="10">
        <f>SUMSQ(B3:B17,B20:B41)</f>
        <v>2183.9304137999175</v>
      </c>
      <c r="C49" s="10">
        <f t="shared" ref="C49:N49" si="0">SUMSQ(C3:C17,C20:C41)</f>
        <v>1987.8590106289751</v>
      </c>
      <c r="D49" s="10">
        <f t="shared" si="0"/>
        <v>1707.5951127681678</v>
      </c>
      <c r="E49" s="10">
        <f t="shared" si="0"/>
        <v>1596.8815789072814</v>
      </c>
      <c r="F49" s="10">
        <f t="shared" si="0"/>
        <v>1481.7183055453268</v>
      </c>
      <c r="G49" s="10">
        <f t="shared" si="0"/>
        <v>1506.5320931446427</v>
      </c>
      <c r="H49" s="10">
        <f t="shared" si="0"/>
        <v>1355.2785081315033</v>
      </c>
      <c r="I49" s="10">
        <f t="shared" si="0"/>
        <v>1294.3135078745865</v>
      </c>
      <c r="J49" s="10">
        <f t="shared" si="0"/>
        <v>1534.0054111859429</v>
      </c>
      <c r="K49" s="10">
        <f t="shared" si="0"/>
        <v>1657.9247530895445</v>
      </c>
      <c r="L49" s="10">
        <f t="shared" si="0"/>
        <v>1725.5362845181075</v>
      </c>
      <c r="M49" s="10">
        <f t="shared" si="0"/>
        <v>1680.931090703752</v>
      </c>
      <c r="N49" s="10">
        <f t="shared" si="0"/>
        <v>1808.8825131835179</v>
      </c>
      <c r="O49" s="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</row>
    <row r="50" spans="1:40" s="70" customFormat="1">
      <c r="A50" s="67" t="s">
        <v>39</v>
      </c>
      <c r="B50" s="38"/>
      <c r="C50" s="38"/>
      <c r="D50" s="68"/>
      <c r="E50" s="68"/>
      <c r="F50" s="68">
        <v>59.176630912607685</v>
      </c>
      <c r="G50" s="68">
        <v>65.008684791906092</v>
      </c>
      <c r="H50" s="68">
        <v>63.311590326440694</v>
      </c>
      <c r="I50" s="69">
        <v>63.70277412353353</v>
      </c>
      <c r="J50" s="68">
        <f>SUM(J20+J25+J4+J5)</f>
        <v>69.984172374640508</v>
      </c>
      <c r="K50" s="68">
        <v>68.229476294865123</v>
      </c>
      <c r="L50" s="69">
        <v>70.354791963282977</v>
      </c>
      <c r="M50" s="69">
        <v>69.574676431324548</v>
      </c>
      <c r="N50" s="40">
        <v>72.169300566071399</v>
      </c>
      <c r="O50" s="39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</row>
    <row r="51" spans="1:40" s="70" customFormat="1">
      <c r="A51" s="67" t="s">
        <v>40</v>
      </c>
      <c r="B51" s="38"/>
      <c r="C51" s="38"/>
      <c r="D51" s="68"/>
      <c r="E51" s="68"/>
      <c r="F51" s="68">
        <f>SUMSQ(F3:F16,F18:F41)</f>
        <v>1481.7183055453268</v>
      </c>
      <c r="G51" s="68">
        <f t="shared" ref="G51:N51" si="1">SUMSQ(G3:G16,G18:G41)</f>
        <v>1506.5320931446427</v>
      </c>
      <c r="H51" s="68">
        <f t="shared" si="1"/>
        <v>1355.2785081315033</v>
      </c>
      <c r="I51" s="68">
        <f t="shared" si="1"/>
        <v>1290.3597933159488</v>
      </c>
      <c r="J51" s="68">
        <f t="shared" si="1"/>
        <v>1521.1800519530445</v>
      </c>
      <c r="K51" s="68">
        <f t="shared" si="1"/>
        <v>1453.0945386011765</v>
      </c>
      <c r="L51" s="68">
        <f t="shared" si="1"/>
        <v>1512.4605548067168</v>
      </c>
      <c r="M51" s="68">
        <f t="shared" si="1"/>
        <v>1491.0075081295995</v>
      </c>
      <c r="N51" s="68">
        <f t="shared" si="1"/>
        <v>1610.2358631591273</v>
      </c>
      <c r="O51" s="39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</row>
    <row r="52" spans="1:40">
      <c r="A52" s="71"/>
      <c r="B52" s="72"/>
      <c r="C52" s="72"/>
      <c r="D52" s="72"/>
      <c r="E52" s="72"/>
      <c r="F52" s="72"/>
      <c r="G52" s="72"/>
      <c r="H52" s="72"/>
      <c r="I52" s="72"/>
      <c r="J52" s="72"/>
      <c r="K52" s="73"/>
      <c r="L52" s="73"/>
      <c r="M52" s="74"/>
      <c r="N52" s="72"/>
      <c r="O52" s="72"/>
    </row>
    <row r="53" spans="1:40" ht="13" customHeight="1">
      <c r="B53" s="59" t="s">
        <v>61</v>
      </c>
      <c r="C53" s="72"/>
      <c r="D53" s="72"/>
      <c r="E53" s="72"/>
      <c r="F53" s="72"/>
      <c r="G53" s="72"/>
      <c r="H53" s="73"/>
      <c r="I53" s="73"/>
      <c r="J53" s="74"/>
      <c r="K53" s="72"/>
      <c r="L53" s="72"/>
      <c r="M53" s="72"/>
      <c r="N53" s="72"/>
      <c r="O53" s="72"/>
    </row>
    <row r="54" spans="1:40" s="35" customFormat="1">
      <c r="A54" s="76"/>
      <c r="B54" s="77"/>
      <c r="C54" s="77"/>
      <c r="D54" s="77"/>
      <c r="E54" s="77"/>
      <c r="F54" s="77"/>
      <c r="G54" s="77"/>
      <c r="H54" s="77"/>
      <c r="I54" s="78"/>
      <c r="J54" s="77"/>
      <c r="K54" s="77"/>
      <c r="L54" s="79"/>
      <c r="M54" s="80"/>
      <c r="N54" s="32"/>
      <c r="O54" s="32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</row>
    <row r="55" spans="1:40">
      <c r="M55" s="52"/>
    </row>
    <row r="56" spans="1:40">
      <c r="H56" s="81"/>
      <c r="I56" s="81"/>
      <c r="J56" s="82"/>
      <c r="K56" s="52"/>
      <c r="L56" s="52"/>
      <c r="M56" s="52"/>
      <c r="AL56" s="53"/>
      <c r="AM56" s="53"/>
      <c r="AN56" s="53"/>
    </row>
    <row r="58" spans="1:40">
      <c r="I58" s="81"/>
      <c r="J58" s="81"/>
      <c r="K58" s="82"/>
      <c r="L58" s="52"/>
      <c r="M58" s="52"/>
      <c r="AM58" s="53"/>
      <c r="AN58" s="53"/>
    </row>
    <row r="60" spans="1:40">
      <c r="I60" s="81"/>
      <c r="J60" s="81"/>
      <c r="K60" s="82"/>
      <c r="L60" s="52"/>
      <c r="M60" s="52"/>
      <c r="AM60" s="53"/>
      <c r="AN60" s="53"/>
    </row>
    <row r="96" spans="11:13">
      <c r="K96" s="52"/>
      <c r="L96" s="52"/>
      <c r="M96" s="52"/>
    </row>
    <row r="97" spans="11:13">
      <c r="K97" s="52"/>
      <c r="L97" s="52"/>
      <c r="M97" s="52"/>
    </row>
  </sheetData>
  <phoneticPr fontId="2" type="noConversion"/>
  <pageMargins left="0.75000000000000011" right="0.75000000000000011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TV Universe (RV)</vt:lpstr>
      <vt:lpstr>Total TV Universe (MS)</vt:lpstr>
    </vt:vector>
  </TitlesOfParts>
  <Company>School of 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Currie</dc:creator>
  <cp:lastModifiedBy>Caitlin Currie</cp:lastModifiedBy>
  <dcterms:created xsi:type="dcterms:W3CDTF">2014-11-17T02:23:50Z</dcterms:created>
  <dcterms:modified xsi:type="dcterms:W3CDTF">2014-11-17T04:01:38Z</dcterms:modified>
</cp:coreProperties>
</file>