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styles.xml" ContentType="application/vnd.openxmlformats-officedocument.spreadsheetml.styles+xml"/>
  <Override PartName="/xl/comments2.xml" ContentType="application/vnd.openxmlformats-officedocument.spreadsheetml.comments+xml"/>
  <Override PartName="/xl/theme/theme1.xml" ContentType="application/vnd.openxmlformats-officedocument.theme+xml"/>
  <Override PartName="/xl/calcChain.xml" ContentType="application/vnd.openxmlformats-officedocument.spreadsheetml.calcChain+xml"/>
  <Override PartName="/xl/worksheets/sheet2.xml" ContentType="application/vnd.openxmlformats-officedocument.spreadsheetml.worksheet+xml"/>
  <Default Extension="rels" ContentType="application/vnd.openxmlformats-package.relationships+xml"/>
  <Default Extension="jpeg" ContentType="image/jpeg"/>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1120" yWindow="320" windowWidth="20120" windowHeight="11920" tabRatio="500" activeTab="1"/>
  </bookViews>
  <sheets>
    <sheet name="Pay &amp; Specialty (RV)" sheetId="2" r:id="rId1"/>
    <sheet name="Pay &amp; Specialty (MS)" sheetId="3" r:id="rId2"/>
  </sheets>
  <definedNames>
    <definedName name="Z_53A03D0E_38D0_7449_9494_A87029C5A3DD_.wvu.Cols" localSheetId="0" hidden="1">'Pay &amp; Specialty (RV)'!#REF!</definedName>
    <definedName name="Z_53A03D0E_38D0_7449_9494_A87029C5A3DD_.wvu.Rows" localSheetId="0" hidden="1">'Pay &amp; Specialty (RV)'!#REF!</definedName>
    <definedName name="Z_76AAADB2_7415_974E_BA98_ED7CDFF7D929_.wvu.Rows" localSheetId="1" hidden="1">'Pay &amp; Specialty (MS)'!$33:$33,'Pay &amp; Specialty (MS)'!#REF!</definedName>
    <definedName name="Z_C1CFBDE7_2FAB_EE4D_8BC2_4415671EDD7A_.wvu.Cols" localSheetId="0" hidden="1">'Pay &amp; Specialty (RV)'!#REF!</definedName>
    <definedName name="Z_C1CFBDE7_2FAB_EE4D_8BC2_4415671EDD7A_.wvu.Rows" localSheetId="0" hidden="1">'Pay &amp; Specialty (RV)'!#REF!</definedName>
    <definedName name="Z_C2D491F7_5539_274B_90BD_E9E995F70CAC_.wvu.Rows" localSheetId="1" hidden="1">'Pay &amp; Specialty (MS)'!$33:$33,'Pay &amp; Specialty (MS)'!#REF!</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N36" i="3"/>
  <c r="M36"/>
  <c r="L36"/>
  <c r="K36"/>
  <c r="J36"/>
  <c r="I36"/>
  <c r="H36"/>
  <c r="G36"/>
  <c r="F36"/>
  <c r="M35"/>
  <c r="L35"/>
  <c r="K35"/>
  <c r="J35"/>
  <c r="I35"/>
  <c r="F35"/>
  <c r="N34"/>
  <c r="M34"/>
  <c r="L34"/>
  <c r="K34"/>
  <c r="J34"/>
  <c r="I34"/>
  <c r="H34"/>
  <c r="G34"/>
  <c r="F34"/>
  <c r="E34"/>
  <c r="D34"/>
  <c r="C34"/>
  <c r="N33"/>
  <c r="M33"/>
  <c r="L33"/>
  <c r="K33"/>
  <c r="J33"/>
  <c r="I33"/>
  <c r="H33"/>
  <c r="G33"/>
  <c r="F33"/>
  <c r="E33"/>
  <c r="D33"/>
  <c r="C33"/>
  <c r="D18" i="2"/>
  <c r="N10"/>
  <c r="M10"/>
  <c r="L10"/>
  <c r="K10"/>
  <c r="J10"/>
  <c r="I10"/>
  <c r="H10"/>
  <c r="G10"/>
  <c r="F10"/>
  <c r="L4"/>
  <c r="K4"/>
</calcChain>
</file>

<file path=xl/comments1.xml><?xml version="1.0" encoding="utf-8"?>
<comments xmlns="http://schemas.openxmlformats.org/spreadsheetml/2006/main">
  <authors>
    <author>Dwayne Winseck</author>
    <author>LR</author>
  </authors>
  <commentList>
    <comment ref="J3" authorId="0">
      <text>
        <r>
          <rPr>
            <sz val="9"/>
            <color indexed="81"/>
            <rFont val="Verdana"/>
          </rPr>
          <t>CRTC Spec &amp; Pay TV Fin Sums, 2008-2012.</t>
        </r>
      </text>
    </comment>
    <comment ref="K3" authorId="0">
      <text>
        <r>
          <rPr>
            <sz val="9"/>
            <color indexed="81"/>
            <rFont val="Verdana"/>
          </rPr>
          <t>CRTC Spec &amp; Pay TV Fin Sums, 2008-2012.</t>
        </r>
      </text>
    </comment>
    <comment ref="L3" authorId="1">
      <text>
        <r>
          <rPr>
            <sz val="9"/>
            <color indexed="81"/>
            <rFont val="Calibri"/>
            <family val="2"/>
          </rPr>
          <t xml:space="preserve">
Bell Annual Report, 2012; Supplemental Brief, p. 30; Goldstein, 2013, p. 5-6, 9</t>
        </r>
      </text>
    </comment>
    <comment ref="M3" authorId="0">
      <text>
        <r>
          <rPr>
            <sz val="9"/>
            <color indexed="81"/>
            <rFont val="Verdana"/>
          </rPr>
          <t>Bell Annual Report, 2012; Supplemental Brief, p. 30; Goldstein, 2013, p. 5-6, 9</t>
        </r>
      </text>
    </comment>
    <comment ref="N3" authorId="0">
      <text>
        <r>
          <rPr>
            <sz val="9"/>
            <color indexed="81"/>
            <rFont val="Verdana"/>
          </rPr>
          <t>CRTC, Individual Pay &amp; Spec Fin Sum, 2009-2013, after allocating revenue according to company's ownership stake in services as indicated in the CRTC's CMR 2013. Figure from this source is smaller than that presented in CRTC's Aggregate Annual Returns ($1,480.1 million). The smaller figure is used because adding it to the revenue figure for conventional TV in the CRTC's Aggregated Annual Return yields  totalrevenues for Bell media (tv+radio) that is closest, once radio is added, to the amount found in BCE's Annual Report 2013, i.e. $2,570 million vs. $2,557 million.</t>
        </r>
      </text>
    </comment>
    <comment ref="H4" authorId="1">
      <text>
        <r>
          <rPr>
            <b/>
            <sz val="9"/>
            <color indexed="81"/>
            <rFont val="Calibri"/>
            <family val="2"/>
          </rPr>
          <t>LR:</t>
        </r>
        <r>
          <rPr>
            <sz val="9"/>
            <color indexed="81"/>
            <rFont val="Calibri"/>
            <family val="2"/>
          </rPr>
          <t xml:space="preserve">
Astral Annual Report, 2000, p.21</t>
        </r>
      </text>
    </comment>
    <comment ref="I4" authorId="1">
      <text>
        <r>
          <rPr>
            <b/>
            <sz val="9"/>
            <color indexed="81"/>
            <rFont val="Calibri"/>
            <family val="2"/>
          </rPr>
          <t>LR:</t>
        </r>
        <r>
          <rPr>
            <sz val="9"/>
            <color indexed="81"/>
            <rFont val="Calibri"/>
            <family val="2"/>
          </rPr>
          <t xml:space="preserve">
Astral Annual Report, 2004, p. 44</t>
        </r>
      </text>
    </comment>
    <comment ref="J4" authorId="1">
      <text>
        <r>
          <rPr>
            <b/>
            <sz val="9"/>
            <color indexed="81"/>
            <rFont val="Calibri"/>
            <family val="2"/>
          </rPr>
          <t>LR:</t>
        </r>
        <r>
          <rPr>
            <sz val="9"/>
            <color indexed="81"/>
            <rFont val="Calibri"/>
            <family val="2"/>
          </rPr>
          <t xml:space="preserve">
Astral Annual Report, 2009, p.18</t>
        </r>
      </text>
    </comment>
    <comment ref="K4" authorId="1">
      <text>
        <r>
          <rPr>
            <b/>
            <sz val="9"/>
            <color indexed="81"/>
            <rFont val="Calibri"/>
            <family val="2"/>
          </rPr>
          <t>LR:</t>
        </r>
        <r>
          <rPr>
            <sz val="9"/>
            <color indexed="81"/>
            <rFont val="Calibri"/>
            <family val="2"/>
          </rPr>
          <t xml:space="preserve">
PWC, Astral Valuation Abridged, 2012, p.52</t>
        </r>
      </text>
    </comment>
    <comment ref="L4" authorId="1">
      <text>
        <r>
          <rPr>
            <b/>
            <sz val="9"/>
            <color indexed="81"/>
            <rFont val="Calibri"/>
            <family val="2"/>
          </rPr>
          <t>LR:</t>
        </r>
        <r>
          <rPr>
            <sz val="9"/>
            <color indexed="81"/>
            <rFont val="Calibri"/>
            <family val="2"/>
          </rPr>
          <t xml:space="preserve">
PWC, Astral Valuation Abridged, 2012, p.25, excludes Astral's in-house advertising and online divisions PWC Astral Valuation Abridged, p.45</t>
        </r>
      </text>
    </comment>
    <comment ref="M4" authorId="1">
      <text>
        <r>
          <rPr>
            <b/>
            <sz val="9"/>
            <color indexed="81"/>
            <rFont val="Calibri"/>
            <family val="2"/>
          </rPr>
          <t>LR:</t>
        </r>
        <r>
          <rPr>
            <sz val="9"/>
            <color indexed="81"/>
            <rFont val="Calibri"/>
            <family val="2"/>
          </rPr>
          <t xml:space="preserve">
PWC, Astral Valuation Abridged, 2012, p.25, excludes Astral's in-house advertising and online divisions PWC Astral Valuation Abridged, p.45</t>
        </r>
      </text>
    </comment>
    <comment ref="J5" authorId="0">
      <text>
        <r>
          <rPr>
            <sz val="9"/>
            <color indexed="81"/>
            <rFont val="Verdana"/>
          </rPr>
          <t>CRTC Spec &amp; Pay TV Fin Sums, 2008-2012.</t>
        </r>
      </text>
    </comment>
    <comment ref="K5" authorId="0">
      <text>
        <r>
          <rPr>
            <sz val="9"/>
            <color indexed="81"/>
            <rFont val="Verdana"/>
          </rPr>
          <t>CRTC Spec &amp; Pay TV Fin Sums, 2008-2012.</t>
        </r>
      </text>
    </comment>
    <comment ref="I6" authorId="0">
      <text>
        <r>
          <rPr>
            <sz val="9"/>
            <color indexed="81"/>
            <rFont val="Verdana"/>
          </rPr>
          <t>CRTC Spec &amp; Pay TV Fin Sums, 2004-2008.</t>
        </r>
      </text>
    </comment>
    <comment ref="G7" authorId="0">
      <text>
        <r>
          <rPr>
            <sz val="9"/>
            <color indexed="81"/>
            <rFont val="Verdana"/>
          </rPr>
          <t>CRTC Individual Spec &amp; Pay TV Fin Sums, 1998-2002</t>
        </r>
      </text>
    </comment>
    <comment ref="H7" authorId="0">
      <text>
        <r>
          <rPr>
            <sz val="9"/>
            <color indexed="81"/>
            <rFont val="Verdana"/>
          </rPr>
          <t>CRTC Individual Spec &amp; Pay TV Fin Sums, 2000-2004.</t>
        </r>
      </text>
    </comment>
    <comment ref="I7" authorId="0">
      <text>
        <r>
          <rPr>
            <sz val="9"/>
            <color indexed="81"/>
            <rFont val="Verdana"/>
          </rPr>
          <t>CRTC Individual Spec &amp; Pay TV Fin Sums, 2000-2004.</t>
        </r>
      </text>
    </comment>
    <comment ref="G8" authorId="0">
      <text>
        <r>
          <rPr>
            <sz val="9"/>
            <color indexed="81"/>
            <rFont val="Verdana"/>
          </rPr>
          <t>CRTC, Individual Pay &amp; Spec. TV Fin Sums, 1998-2002.</t>
        </r>
      </text>
    </comment>
    <comment ref="H8" authorId="0">
      <text>
        <r>
          <rPr>
            <sz val="9"/>
            <color indexed="81"/>
            <rFont val="Verdana"/>
          </rPr>
          <t>CRTC, Individual Pay &amp; Spec. TV Fin Sums, 1998-2002.</t>
        </r>
      </text>
    </comment>
    <comment ref="I11" authorId="1">
      <text>
        <r>
          <rPr>
            <b/>
            <sz val="9"/>
            <color indexed="81"/>
            <rFont val="Calibri"/>
            <family val="2"/>
          </rPr>
          <t>LR:</t>
        </r>
        <r>
          <rPr>
            <sz val="9"/>
            <color indexed="81"/>
            <rFont val="Calibri"/>
            <family val="2"/>
          </rPr>
          <t xml:space="preserve">
CRTC Individual Pay, Pay-Per-View, Video-on-Deman and Specialty Services Financial Summaries, 2004-2008</t>
        </r>
      </text>
    </comment>
    <comment ref="J11" authorId="1">
      <text>
        <r>
          <rPr>
            <b/>
            <sz val="9"/>
            <color indexed="81"/>
            <rFont val="Calibri"/>
            <family val="2"/>
          </rPr>
          <t>LR:</t>
        </r>
        <r>
          <rPr>
            <sz val="9"/>
            <color indexed="81"/>
            <rFont val="Calibri"/>
            <family val="2"/>
          </rPr>
          <t xml:space="preserve">
CRTC Individual Pay, Pay-Per-View, Video-on-Deman and Specialty Services Financial Summaries, 2008-2012</t>
        </r>
      </text>
    </comment>
    <comment ref="K11" authorId="1">
      <text>
        <r>
          <rPr>
            <b/>
            <sz val="9"/>
            <color indexed="81"/>
            <rFont val="Calibri"/>
            <family val="2"/>
          </rPr>
          <t>LR:</t>
        </r>
        <r>
          <rPr>
            <sz val="9"/>
            <color indexed="81"/>
            <rFont val="Calibri"/>
            <family val="2"/>
          </rPr>
          <t xml:space="preserve">
CRTC Individual Pay, Pay-Per-View, Video-on-Deman and Specialty Services Financial Summaries, 2008-2012</t>
        </r>
      </text>
    </comment>
    <comment ref="L11" authorId="1">
      <text>
        <r>
          <rPr>
            <b/>
            <sz val="9"/>
            <color indexed="81"/>
            <rFont val="Calibri"/>
            <family val="2"/>
          </rPr>
          <t>LR:</t>
        </r>
        <r>
          <rPr>
            <sz val="9"/>
            <color indexed="81"/>
            <rFont val="Calibri"/>
            <family val="2"/>
          </rPr>
          <t xml:space="preserve">
CRTC Individual Pay, Pay-Per-View, Video-on-Deman and Specialty Services Financial Summaries, 2008-2012</t>
        </r>
      </text>
    </comment>
    <comment ref="M11" authorId="1">
      <text>
        <r>
          <rPr>
            <b/>
            <sz val="9"/>
            <color indexed="81"/>
            <rFont val="Calibri"/>
            <family val="2"/>
          </rPr>
          <t>LR:</t>
        </r>
        <r>
          <rPr>
            <sz val="9"/>
            <color indexed="81"/>
            <rFont val="Calibri"/>
            <family val="2"/>
          </rPr>
          <t xml:space="preserve">
CRTC Individual Pay, Pay-Per-View, Video-on-Deman and Specialty Services Financial Summaries, 2008-2012</t>
        </r>
      </text>
    </comment>
    <comment ref="N11" authorId="0">
      <text>
        <r>
          <rPr>
            <sz val="9"/>
            <color indexed="81"/>
            <rFont val="Verdana"/>
          </rPr>
          <t>CRTC, Individual Pay &amp; Spec Fin Sum, 2009-2013, after allocating revenue according to company's ownership stake in services as indicated in the CRTC's CMR 2013.</t>
        </r>
      </text>
    </comment>
    <comment ref="H12" authorId="0">
      <text>
        <r>
          <rPr>
            <sz val="9"/>
            <color indexed="81"/>
            <rFont val="Verdana"/>
          </rPr>
          <t xml:space="preserve">Corus, AR 2001, p. 13.
</t>
        </r>
      </text>
    </comment>
    <comment ref="I12" authorId="1">
      <text>
        <r>
          <rPr>
            <b/>
            <sz val="9"/>
            <color indexed="81"/>
            <rFont val="Calibri"/>
            <family val="2"/>
          </rPr>
          <t>LR:</t>
        </r>
        <r>
          <rPr>
            <sz val="9"/>
            <color indexed="81"/>
            <rFont val="Calibri"/>
            <family val="2"/>
          </rPr>
          <t xml:space="preserve">
Corus Annual Report 2005, p. 25 minus an estimate of $20.4 million for its 3 conventinal tv stations. </t>
        </r>
      </text>
    </comment>
    <comment ref="J12" authorId="1">
      <text>
        <r>
          <rPr>
            <sz val="9"/>
            <color indexed="81"/>
            <rFont val="Calibri"/>
            <family val="2"/>
          </rPr>
          <t>CRTC Individual Pay, Pay-Per-View, Video-on-Deman and Specialty Services Financial Summaries, 2008-2012</t>
        </r>
      </text>
    </comment>
    <comment ref="K12" authorId="1">
      <text>
        <r>
          <rPr>
            <sz val="9"/>
            <color indexed="81"/>
            <rFont val="Calibri"/>
            <family val="2"/>
          </rPr>
          <t>CRTC Individual Pay, Pay-Per-View, Video-on-Deman and Specialty Services Financial Summaries, 2008-2012</t>
        </r>
      </text>
    </comment>
    <comment ref="L12" authorId="1">
      <text>
        <r>
          <rPr>
            <sz val="9"/>
            <color indexed="81"/>
            <rFont val="Calibri"/>
            <family val="2"/>
          </rPr>
          <t>CRTC Individual Pay, Pay-Per-View, Video-on-Deman and Specialty Services Financial Summaries, 2008-2012</t>
        </r>
      </text>
    </comment>
    <comment ref="M12" authorId="0">
      <text>
        <r>
          <rPr>
            <sz val="9"/>
            <color indexed="81"/>
            <rFont val="Verdana"/>
          </rPr>
          <t>CRTC Individual Pay, Pay-Per-View, Video-on-Deman and Specialty Services Financial Summaries, 2008-2012</t>
        </r>
      </text>
    </comment>
    <comment ref="N12" authorId="0">
      <text>
        <r>
          <rPr>
            <sz val="9"/>
            <color indexed="81"/>
            <rFont val="Verdana"/>
          </rPr>
          <t>CRTC, Individual Pay &amp; Spec Fin Sum, 2009-2013, after allocating revenue according to company's ownership stake in services as indicated in the CRTC's CMR 2013.</t>
        </r>
      </text>
    </comment>
    <comment ref="H13" authorId="0">
      <text>
        <r>
          <rPr>
            <sz val="9"/>
            <color indexed="81"/>
            <rFont val="Verdana"/>
          </rPr>
          <t>Incldudes Prime and 50% stake in RobTV acquired from WIC. CRTC Ind Pay &amp; Specialty TV Fin Sums, 1998-2002.</t>
        </r>
      </text>
    </comment>
    <comment ref="I13" authorId="0">
      <text>
        <r>
          <rPr>
            <sz val="9"/>
            <color indexed="81"/>
            <rFont val="Verdana"/>
          </rPr>
          <t>CRTC Ind Pay &amp; Specialty TV Fin Sums, 2000-2004.</t>
        </r>
      </text>
    </comment>
    <comment ref="J13" authorId="0">
      <text>
        <r>
          <rPr>
            <sz val="9"/>
            <color indexed="81"/>
            <rFont val="Verdana"/>
          </rPr>
          <t>CRTC, Individual Pay &amp; Specialty TV Fin Sums, 2008-2012.</t>
        </r>
      </text>
    </comment>
    <comment ref="F15" authorId="0">
      <text>
        <r>
          <rPr>
            <sz val="9"/>
            <color indexed="81"/>
            <rFont val="Verdana"/>
          </rPr>
          <t>WIC, AR 1996.</t>
        </r>
      </text>
    </comment>
    <comment ref="G15" authorId="0">
      <text>
        <r>
          <rPr>
            <sz val="9"/>
            <color indexed="81"/>
            <rFont val="Verdana"/>
          </rPr>
          <t>CRTC Ind Pay &amp; Specialty TV Fin Sums, 1998-2002.</t>
        </r>
      </text>
    </comment>
    <comment ref="B18" authorId="0">
      <text>
        <r>
          <rPr>
            <sz val="9"/>
            <color indexed="81"/>
            <rFont val="Verdana"/>
          </rPr>
          <t xml:space="preserve">Rogers Cablesystems AR 1984, np. States figure of $93.1 million, but that does not seem to align with how the sector was defined. </t>
        </r>
      </text>
    </comment>
    <comment ref="C18" authorId="0">
      <text>
        <r>
          <rPr>
            <sz val="9"/>
            <color indexed="81"/>
            <rFont val="Verdana"/>
          </rPr>
          <t>Rogers AR 1989, p. 30.</t>
        </r>
      </text>
    </comment>
    <comment ref="E18" authorId="0">
      <text>
        <r>
          <rPr>
            <sz val="9"/>
            <color indexed="81"/>
            <rFont val="Verdana"/>
          </rPr>
          <t>Rogers AR 1992, p. 8.</t>
        </r>
      </text>
    </comment>
    <comment ref="I18" authorId="0">
      <text>
        <r>
          <rPr>
            <sz val="9"/>
            <color indexed="81"/>
            <rFont val="Verdana"/>
          </rPr>
          <t>CRTC Individual pay, pay-per-view, video-on-demand of specialty services, 2004-2008.</t>
        </r>
      </text>
    </comment>
    <comment ref="J18" authorId="0">
      <text>
        <r>
          <rPr>
            <sz val="9"/>
            <color indexed="81"/>
            <rFont val="Verdana"/>
          </rPr>
          <t>CRTC Individual pay, pay-per-view, video-on-demand of specialty services, 2004-2008.</t>
        </r>
      </text>
    </comment>
    <comment ref="K18" authorId="0">
      <text>
        <r>
          <rPr>
            <sz val="9"/>
            <color indexed="81"/>
            <rFont val="Verdana"/>
          </rPr>
          <t>CRTC, Individual Pay &amp; Spec Fin Sum, 2009-2013, after allocating revenue according to company's ownership stake in services as indicated in the CRTC's CMR 2013.</t>
        </r>
      </text>
    </comment>
    <comment ref="L18" authorId="0">
      <text>
        <r>
          <rPr>
            <sz val="9"/>
            <color indexed="81"/>
            <rFont val="Verdana"/>
          </rPr>
          <t>CRTC, Individual Pay &amp; Spec Fin Sum, 2009-2013, after allocating revenue according to company's ownership stake in services as indicated in the CRTC's CMR 2013.</t>
        </r>
      </text>
    </comment>
    <comment ref="M18" authorId="0">
      <text>
        <r>
          <rPr>
            <sz val="9"/>
            <color indexed="81"/>
            <rFont val="Verdana"/>
          </rPr>
          <t>CRTC, Individual Pay &amp; Spec Fin Sum, 2009-2013, after allocating revenue according to company's ownership stake in services as indicated in the CRTC's CMR 2013.</t>
        </r>
      </text>
    </comment>
    <comment ref="N18" authorId="0">
      <text>
        <r>
          <rPr>
            <sz val="9"/>
            <color indexed="81"/>
            <rFont val="Verdana"/>
          </rPr>
          <t xml:space="preserve">CRTC, Individual Pay &amp; Spec Fin Sum, 2009-2013, after allocating revenue according to company's ownership stake in services as indicated in the CRTC's CMR 2013.
</t>
        </r>
      </text>
    </comment>
    <comment ref="H19" authorId="0">
      <text>
        <r>
          <rPr>
            <b/>
            <sz val="9"/>
            <color indexed="81"/>
            <rFont val="Verdana"/>
          </rPr>
          <t>CBC, AR 2000-2001, p. 45.</t>
        </r>
      </text>
    </comment>
    <comment ref="I19" authorId="1">
      <text>
        <r>
          <rPr>
            <b/>
            <sz val="9"/>
            <color indexed="81"/>
            <rFont val="Calibri"/>
            <family val="2"/>
          </rPr>
          <t>LR:</t>
        </r>
        <r>
          <rPr>
            <sz val="9"/>
            <color indexed="81"/>
            <rFont val="Calibri"/>
            <family val="2"/>
          </rPr>
          <t xml:space="preserve">
CRTC Individual pay, pay-per-view, video-on-demand of specialty services, 2004-2008.
</t>
        </r>
      </text>
    </comment>
    <comment ref="J19" authorId="0">
      <text>
        <r>
          <rPr>
            <sz val="9"/>
            <color indexed="81"/>
            <rFont val="Verdana"/>
          </rPr>
          <t>CRTC Individual pay, pay-per-view, video-on-demand of specialty services, 2004-2008.</t>
        </r>
      </text>
    </comment>
    <comment ref="K19" authorId="0">
      <text>
        <r>
          <rPr>
            <sz val="9"/>
            <color indexed="81"/>
            <rFont val="Verdana"/>
          </rPr>
          <t>CRTC Individual pay, pay-per-view, video-on-demand of specialty services, 2004-2008.</t>
        </r>
      </text>
    </comment>
    <comment ref="L19" authorId="0">
      <text>
        <r>
          <rPr>
            <sz val="9"/>
            <color indexed="81"/>
            <rFont val="Verdana"/>
          </rPr>
          <t>CBC Annual Report, 2012 p.77.</t>
        </r>
      </text>
    </comment>
    <comment ref="M19" authorId="1">
      <text>
        <r>
          <rPr>
            <sz val="9"/>
            <color indexed="81"/>
            <rFont val="Calibri"/>
            <family val="2"/>
          </rPr>
          <t>CRTC, Individual Pay &amp; Spec Fin Sum, 2009-2013.</t>
        </r>
      </text>
    </comment>
    <comment ref="N19" authorId="0">
      <text>
        <r>
          <rPr>
            <sz val="9"/>
            <color indexed="81"/>
            <rFont val="Calibri"/>
            <family val="2"/>
          </rPr>
          <t>CRTC, Individual Pay &amp; Spec Fin Sum, 2009-2013.</t>
        </r>
      </text>
    </comment>
    <comment ref="I20" authorId="0">
      <text>
        <r>
          <rPr>
            <sz val="9"/>
            <color indexed="81"/>
            <rFont val="Verdana"/>
          </rPr>
          <t>Individual Pay &amp; Spec Fin Sum.</t>
        </r>
      </text>
    </comment>
    <comment ref="J20" authorId="0">
      <text>
        <r>
          <rPr>
            <sz val="9"/>
            <color indexed="81"/>
            <rFont val="Verdana"/>
          </rPr>
          <t>Individual Pay &amp; Spec Fin Sum, 2013,</t>
        </r>
      </text>
    </comment>
    <comment ref="K20" authorId="0">
      <text>
        <r>
          <rPr>
            <sz val="9"/>
            <color indexed="81"/>
            <rFont val="Verdana"/>
          </rPr>
          <t>Individual Pay &amp; Spec Fin Sum, 2013, after allocating revenue according to company's ownership stake in services as indicated in the CRTC's CMR 2013.</t>
        </r>
      </text>
    </comment>
    <comment ref="L20" authorId="0">
      <text>
        <r>
          <rPr>
            <sz val="9"/>
            <color indexed="81"/>
            <rFont val="Verdana"/>
          </rPr>
          <t>Individual Pay &amp; Spec Fin Sum, 2013, after allocating revenue according to company's ownership stake in services as indicated in the CRTC's CMR 2013.</t>
        </r>
      </text>
    </comment>
    <comment ref="M20" authorId="0">
      <text>
        <r>
          <rPr>
            <sz val="9"/>
            <color indexed="81"/>
            <rFont val="Verdana"/>
          </rPr>
          <t>Individual Pay &amp; Spec Fin Sum, 2013, after allocating revenue according to company's ownership stake in services as indicated in the CRTC's CMR 2013.</t>
        </r>
      </text>
    </comment>
    <comment ref="N20" authorId="0">
      <text>
        <r>
          <rPr>
            <sz val="9"/>
            <color indexed="81"/>
            <rFont val="Verdana"/>
          </rPr>
          <t>CRTC, Individual Pay &amp; Spec Fin Sum, 2009-2013, after allocating revenue according to company's ownership stake in services as indicated in the CRTC's CMR 2013.</t>
        </r>
      </text>
    </comment>
    <comment ref="K23" authorId="0">
      <text>
        <r>
          <rPr>
            <sz val="9"/>
            <color indexed="81"/>
            <rFont val="Verdana"/>
          </rPr>
          <t>Individual Pay &amp; Spec Fin Sum, 2013.</t>
        </r>
      </text>
    </comment>
    <comment ref="L23" authorId="0">
      <text>
        <r>
          <rPr>
            <sz val="9"/>
            <color indexed="81"/>
            <rFont val="Verdana"/>
          </rPr>
          <t>Individual Pay &amp; Spec Fin Sum, 2013.</t>
        </r>
      </text>
    </comment>
    <comment ref="M23" authorId="0">
      <text>
        <r>
          <rPr>
            <sz val="9"/>
            <color indexed="81"/>
            <rFont val="Verdana"/>
          </rPr>
          <t>Individual Pay &amp; Spec Fin Sum, 2013.</t>
        </r>
      </text>
    </comment>
    <comment ref="N23" authorId="0">
      <text>
        <r>
          <rPr>
            <sz val="9"/>
            <color indexed="81"/>
            <rFont val="Verdana"/>
          </rPr>
          <t>Individual Pay &amp; Spec Fin Sum, 2013.</t>
        </r>
      </text>
    </comment>
    <comment ref="K24" authorId="0">
      <text>
        <r>
          <rPr>
            <sz val="9"/>
            <color indexed="81"/>
            <rFont val="Verdana"/>
          </rPr>
          <t>Individual Pay &amp; Spec Fin Sum, 2013,</t>
        </r>
      </text>
    </comment>
    <comment ref="L24" authorId="0">
      <text>
        <r>
          <rPr>
            <sz val="9"/>
            <color indexed="81"/>
            <rFont val="Verdana"/>
          </rPr>
          <t>Individual Pay &amp; Spec Fin Sum, 2013,</t>
        </r>
      </text>
    </comment>
    <comment ref="M24" authorId="0">
      <text>
        <r>
          <rPr>
            <sz val="9"/>
            <color indexed="81"/>
            <rFont val="Verdana"/>
          </rPr>
          <t>Individual Pay &amp; Spec Fin Sum, 2013,</t>
        </r>
      </text>
    </comment>
    <comment ref="N24" authorId="0">
      <text>
        <r>
          <rPr>
            <sz val="9"/>
            <color indexed="81"/>
            <rFont val="Verdana"/>
          </rPr>
          <t>Individual Pay &amp; Spec Fin Sum, 2013.</t>
        </r>
      </text>
    </comment>
    <comment ref="K25" authorId="0">
      <text>
        <r>
          <rPr>
            <sz val="9"/>
            <color indexed="81"/>
            <rFont val="Verdana"/>
          </rPr>
          <t xml:space="preserve">CRTC Individual Pay and Specialty Financial Summaries. </t>
        </r>
      </text>
    </comment>
    <comment ref="L25" authorId="0">
      <text>
        <r>
          <rPr>
            <sz val="9"/>
            <color indexed="81"/>
            <rFont val="Verdana"/>
          </rPr>
          <t xml:space="preserve">CRTC Individual Pay and Specialty Financial Summaries. </t>
        </r>
      </text>
    </comment>
    <comment ref="M25" authorId="0">
      <text>
        <r>
          <rPr>
            <sz val="9"/>
            <color indexed="81"/>
            <rFont val="Verdana"/>
          </rPr>
          <t xml:space="preserve">CRTC Individual Pay and Specialty Financial Summaries. 
</t>
        </r>
      </text>
    </comment>
    <comment ref="N25" authorId="0">
      <text>
        <r>
          <rPr>
            <sz val="9"/>
            <color indexed="81"/>
            <rFont val="Verdana"/>
          </rPr>
          <t xml:space="preserve">CRTC Individual Pay and Specialty Financial Summaries. 
</t>
        </r>
      </text>
    </comment>
    <comment ref="L26" authorId="0">
      <text>
        <r>
          <rPr>
            <sz val="9"/>
            <color indexed="81"/>
            <rFont val="Verdana"/>
          </rPr>
          <t xml:space="preserve">CRTC Individual Pay and Specialty Financial Summaries. </t>
        </r>
      </text>
    </comment>
    <comment ref="M26" authorId="0">
      <text>
        <r>
          <rPr>
            <sz val="9"/>
            <color indexed="81"/>
            <rFont val="Verdana"/>
          </rPr>
          <t xml:space="preserve">CRTC Individual Pay and Specialty Financial Summaries. </t>
        </r>
      </text>
    </comment>
    <comment ref="N26" authorId="0">
      <text>
        <r>
          <rPr>
            <sz val="9"/>
            <color indexed="81"/>
            <rFont val="Verdana"/>
          </rPr>
          <t xml:space="preserve">CRTC Individual Pay and Specialty Financial Summaries. </t>
        </r>
      </text>
    </comment>
    <comment ref="A31" authorId="0">
      <text>
        <r>
          <rPr>
            <sz val="9"/>
            <color indexed="81"/>
            <rFont val="Verdana"/>
          </rPr>
          <t>Source: Statistics Canada, Table 3570001 - Television broadcasting industry, V32211503 Canada; Operating revenue, total; Pay and specialty television</t>
        </r>
      </text>
    </comment>
    <comment ref="I31" authorId="1">
      <text>
        <r>
          <rPr>
            <b/>
            <sz val="9"/>
            <color indexed="81"/>
            <rFont val="Calibri"/>
            <family val="2"/>
          </rPr>
          <t>LR:</t>
        </r>
        <r>
          <rPr>
            <sz val="9"/>
            <color indexed="81"/>
            <rFont val="Calibri"/>
            <family val="2"/>
          </rPr>
          <t xml:space="preserve">
CRTC Communications Monitoring Report 2008, Figure 4.3.2
2065 is the listed number</t>
        </r>
      </text>
    </comment>
    <comment ref="J31" authorId="1">
      <text>
        <r>
          <rPr>
            <b/>
            <sz val="9"/>
            <color indexed="81"/>
            <rFont val="Calibri"/>
            <family val="2"/>
          </rPr>
          <t>LR:</t>
        </r>
        <r>
          <rPr>
            <sz val="9"/>
            <color indexed="81"/>
            <rFont val="Calibri"/>
            <family val="2"/>
          </rPr>
          <t xml:space="preserve">
http://www.crtc.gc.ca/eng/publications/reports/BrAnalysis/psp2012/psp2012_1.htm</t>
        </r>
      </text>
    </comment>
    <comment ref="K31" authorId="1">
      <text>
        <r>
          <rPr>
            <b/>
            <sz val="9"/>
            <color indexed="81"/>
            <rFont val="Calibri"/>
            <family val="2"/>
          </rPr>
          <t>LR:</t>
        </r>
        <r>
          <rPr>
            <sz val="9"/>
            <color indexed="81"/>
            <rFont val="Calibri"/>
            <family val="2"/>
          </rPr>
          <t xml:space="preserve">
http://www.crtc.gc.ca/eng/publications/reports/BrAnalysis/psp2012/psp2012_1.htm</t>
        </r>
      </text>
    </comment>
    <comment ref="L31" authorId="1">
      <text>
        <r>
          <rPr>
            <b/>
            <sz val="9"/>
            <color indexed="81"/>
            <rFont val="Calibri"/>
            <family val="2"/>
          </rPr>
          <t>LR:</t>
        </r>
        <r>
          <rPr>
            <sz val="9"/>
            <color indexed="81"/>
            <rFont val="Calibri"/>
            <family val="2"/>
          </rPr>
          <t xml:space="preserve">
http://www.crtc.gc.ca/eng/publications/reports/BrAnalysis/psp2012/psp2012_1.htm</t>
        </r>
      </text>
    </comment>
    <comment ref="N31" authorId="1">
      <text>
        <r>
          <rPr>
            <b/>
            <sz val="9"/>
            <color indexed="81"/>
            <rFont val="Verdana"/>
          </rPr>
          <t>LR:</t>
        </r>
        <r>
          <rPr>
            <sz val="9"/>
            <color indexed="81"/>
            <rFont val="Verdana"/>
          </rPr>
          <t xml:space="preserve">
http://www.crtc.gc.ca/eng/publications/reports/BrAnalysis/psp2013/psp2013_1.htm</t>
        </r>
      </text>
    </comment>
    <comment ref="A32" authorId="0">
      <text>
        <r>
          <rPr>
            <sz val="9"/>
            <color indexed="81"/>
            <rFont val="Verdana"/>
          </rPr>
          <t>Source: Statistics Canada: Table 3570001 - Television broadcasting industry, by North American Industry Classification System (NAICS), annually (V80997 Canada; Operating revenue, total; Private conventional television(1976 to 2013, Data: 38)</t>
        </r>
      </text>
    </comment>
  </commentList>
</comments>
</file>

<file path=xl/comments2.xml><?xml version="1.0" encoding="utf-8"?>
<comments xmlns="http://schemas.openxmlformats.org/spreadsheetml/2006/main">
  <authors>
    <author>LR</author>
    <author>Dwayne Winseck</author>
  </authors>
  <commentList>
    <comment ref="M4" authorId="0">
      <text>
        <r>
          <rPr>
            <b/>
            <sz val="9"/>
            <color indexed="81"/>
            <rFont val="Calibri"/>
            <family val="2"/>
          </rPr>
          <t>LR:</t>
        </r>
        <r>
          <rPr>
            <sz val="9"/>
            <color indexed="81"/>
            <rFont val="Calibri"/>
            <family val="2"/>
          </rPr>
          <t xml:space="preserve">
PWC, Astral Valuation Abridged, 2012, p.25, excludes Astral's in-house advertising and online divisions PWC Astral Valuation Abridged, p.45</t>
        </r>
      </text>
    </comment>
    <comment ref="M11" authorId="0">
      <text>
        <r>
          <rPr>
            <b/>
            <sz val="9"/>
            <color indexed="81"/>
            <rFont val="Calibri"/>
            <family val="2"/>
          </rPr>
          <t>LR:</t>
        </r>
        <r>
          <rPr>
            <sz val="9"/>
            <color indexed="81"/>
            <rFont val="Calibri"/>
            <family val="2"/>
          </rPr>
          <t xml:space="preserve">
CRTC Individual Pay, Pay-Per-View, Video-on-Deman and Specialty Services Financial Summaries, 2008-2012</t>
        </r>
      </text>
    </comment>
    <comment ref="M12" authorId="1">
      <text>
        <r>
          <rPr>
            <sz val="9"/>
            <color indexed="81"/>
            <rFont val="Verdana"/>
          </rPr>
          <t>CRTC Individual Pay, Pay-Per-View, Video-on-Deman and Specialty Services Financial Summaries, 2008-2012</t>
        </r>
      </text>
    </comment>
  </commentList>
</comments>
</file>

<file path=xl/sharedStrings.xml><?xml version="1.0" encoding="utf-8"?>
<sst xmlns="http://schemas.openxmlformats.org/spreadsheetml/2006/main" count="98" uniqueCount="64">
  <si>
    <t xml:space="preserve">   Videotron</t>
    <phoneticPr fontId="2" type="noConversion"/>
  </si>
  <si>
    <t>(Remstar)</t>
  </si>
  <si>
    <t>Spec and Pay TV $</t>
    <phoneticPr fontId="2" type="noConversion"/>
  </si>
  <si>
    <t>Conv TV Priv</t>
    <phoneticPr fontId="2" type="noConversion"/>
  </si>
  <si>
    <t>HHI</t>
    <phoneticPr fontId="2" type="noConversion"/>
  </si>
  <si>
    <t>N/A</t>
    <phoneticPr fontId="2" type="noConversion"/>
  </si>
  <si>
    <t>CR4 (Shaw/Corus )</t>
    <phoneticPr fontId="2" type="noConversion"/>
  </si>
  <si>
    <t>HHI(Shaw/Corus )</t>
    <phoneticPr fontId="2" type="noConversion"/>
  </si>
  <si>
    <t>See Notes and Sources Appendix.</t>
    <phoneticPr fontId="2" type="noConversion"/>
  </si>
  <si>
    <t>Pay &amp; Specialty TV Ownership Groups, Revenue ($Millions) &amp; Concentration Levels, 1984 - 2013(1)</t>
    <phoneticPr fontId="2" type="noConversion"/>
  </si>
  <si>
    <t>Bell (4)</t>
    <phoneticPr fontId="0" type="noConversion"/>
  </si>
  <si>
    <t xml:space="preserve">  Astral</t>
    <phoneticPr fontId="0" type="noConversion"/>
  </si>
  <si>
    <t>BCE</t>
    <phoneticPr fontId="2" type="noConversion"/>
  </si>
  <si>
    <t xml:space="preserve">   CTV Globemedia (5)</t>
    <phoneticPr fontId="0" type="noConversion"/>
  </si>
  <si>
    <t xml:space="preserve">      Bell Globe media </t>
    <phoneticPr fontId="2" type="noConversion"/>
  </si>
  <si>
    <t>CTVgm 2007</t>
  </si>
  <si>
    <t xml:space="preserve">        CHUM</t>
    <phoneticPr fontId="0" type="noConversion"/>
  </si>
  <si>
    <t xml:space="preserve">CTVgm Rogers(2007)  </t>
  </si>
  <si>
    <t xml:space="preserve">        CTV (6)</t>
    <phoneticPr fontId="0" type="noConversion"/>
  </si>
  <si>
    <t>Bell (2000)</t>
  </si>
  <si>
    <t xml:space="preserve">         Netstar (7)</t>
    <phoneticPr fontId="0" type="noConversion"/>
  </si>
  <si>
    <t xml:space="preserve">         Netstar (7)</t>
    <phoneticPr fontId="0" type="noConversion"/>
  </si>
  <si>
    <t>CTV</t>
  </si>
  <si>
    <t>Shaw + Corus (7)</t>
  </si>
  <si>
    <t xml:space="preserve">  Shaw</t>
  </si>
  <si>
    <t xml:space="preserve">  Corus</t>
  </si>
  <si>
    <t xml:space="preserve">  Canwest</t>
  </si>
  <si>
    <t>Shaw</t>
  </si>
  <si>
    <t xml:space="preserve">  Alliance Atlantis (8)</t>
  </si>
  <si>
    <t>Canwest 2007</t>
  </si>
  <si>
    <t xml:space="preserve">  WIC</t>
  </si>
  <si>
    <t>Shaw / Canwest</t>
  </si>
  <si>
    <t xml:space="preserve">   Atlantis</t>
  </si>
  <si>
    <t>Alliance</t>
  </si>
  <si>
    <t xml:space="preserve">   Allarcom</t>
  </si>
  <si>
    <t>WIC (1991)</t>
  </si>
  <si>
    <t xml:space="preserve">Rogers </t>
  </si>
  <si>
    <t>CBC/Radio Canada</t>
  </si>
  <si>
    <t>Quebecor (10)</t>
  </si>
  <si>
    <t xml:space="preserve">   Craig</t>
  </si>
  <si>
    <t>CHUM &amp; QMI</t>
  </si>
  <si>
    <t xml:space="preserve">   Videotron</t>
  </si>
  <si>
    <t>QMI</t>
  </si>
  <si>
    <t>Pelmorex</t>
  </si>
  <si>
    <t>Fairchild (Chinavision)</t>
  </si>
  <si>
    <t>Blue Ant</t>
  </si>
  <si>
    <t>Cogeco (as TQS from 2001-08)</t>
  </si>
  <si>
    <t>Remstar 2008</t>
    <phoneticPr fontId="2" type="noConversion"/>
  </si>
  <si>
    <t xml:space="preserve">Other </t>
  </si>
  <si>
    <t>Spec and Pay TV $</t>
    <phoneticPr fontId="2" type="noConversion"/>
  </si>
  <si>
    <t>Conv TV Priv</t>
    <phoneticPr fontId="2" type="noConversion"/>
  </si>
  <si>
    <t>CR4</t>
  </si>
  <si>
    <t>N/A</t>
  </si>
  <si>
    <t>HHI</t>
    <phoneticPr fontId="2" type="noConversion"/>
  </si>
  <si>
    <t>CR4 (Shaw/Corus )</t>
    <phoneticPr fontId="2" type="noConversion"/>
  </si>
  <si>
    <t>HHI(Shaw/Corus )</t>
    <phoneticPr fontId="2" type="noConversion"/>
  </si>
  <si>
    <t>See Notes and Sources Appendix.</t>
  </si>
  <si>
    <t>Pay and Specialty Television Ownership Groups,  Market Shares  and Concentration Levels, 1984-2013 (1)</t>
    <phoneticPr fontId="2" type="noConversion"/>
  </si>
  <si>
    <t>BCE</t>
    <phoneticPr fontId="2" type="noConversion"/>
  </si>
  <si>
    <t xml:space="preserve">   CTV Globemedia (5)</t>
    <phoneticPr fontId="0" type="noConversion"/>
  </si>
  <si>
    <t xml:space="preserve">      Bell Globe media </t>
    <phoneticPr fontId="2" type="noConversion"/>
  </si>
  <si>
    <t xml:space="preserve">        CHUM</t>
    <phoneticPr fontId="0" type="noConversion"/>
  </si>
  <si>
    <t xml:space="preserve">        CTV (6)</t>
    <phoneticPr fontId="0" type="noConversion"/>
  </si>
  <si>
    <t xml:space="preserve"> CHUM &amp; QMI</t>
  </si>
</sst>
</file>

<file path=xl/styles.xml><?xml version="1.0" encoding="utf-8"?>
<styleSheet xmlns="http://schemas.openxmlformats.org/spreadsheetml/2006/main">
  <numFmts count="2">
    <numFmt numFmtId="43" formatCode="_(* #,##0.00_);_(* \(#,##0.00\);_(* &quot;-&quot;??_);_(@_)"/>
    <numFmt numFmtId="164" formatCode="0.0"/>
  </numFmts>
  <fonts count="18">
    <font>
      <sz val="10"/>
      <name val="Verdana"/>
    </font>
    <font>
      <sz val="10"/>
      <name val="Verdana"/>
    </font>
    <font>
      <sz val="8"/>
      <name val="Verdana"/>
    </font>
    <font>
      <b/>
      <sz val="14"/>
      <name val="Cambria"/>
    </font>
    <font>
      <u/>
      <sz val="10"/>
      <color indexed="12"/>
      <name val="Verdana"/>
    </font>
    <font>
      <b/>
      <sz val="12"/>
      <color indexed="8"/>
      <name val="Cambria"/>
    </font>
    <font>
      <b/>
      <sz val="12"/>
      <name val="Cambria"/>
    </font>
    <font>
      <sz val="12"/>
      <color indexed="8"/>
      <name val="Cambria"/>
    </font>
    <font>
      <sz val="12"/>
      <color indexed="12"/>
      <name val="Cambria"/>
    </font>
    <font>
      <sz val="12"/>
      <name val="Cambria"/>
    </font>
    <font>
      <i/>
      <sz val="12"/>
      <color indexed="8"/>
      <name val="Cambria"/>
    </font>
    <font>
      <sz val="12"/>
      <color indexed="16"/>
      <name val="Calibri"/>
      <family val="2"/>
    </font>
    <font>
      <sz val="12"/>
      <color indexed="10"/>
      <name val="Cambria"/>
    </font>
    <font>
      <sz val="9"/>
      <color indexed="81"/>
      <name val="Verdana"/>
    </font>
    <font>
      <sz val="9"/>
      <color indexed="81"/>
      <name val="Calibri"/>
      <family val="2"/>
    </font>
    <font>
      <b/>
      <sz val="9"/>
      <color indexed="81"/>
      <name val="Calibri"/>
      <family val="2"/>
    </font>
    <font>
      <b/>
      <sz val="9"/>
      <color indexed="81"/>
      <name val="Verdana"/>
    </font>
    <font>
      <sz val="14"/>
      <name val="Cambria"/>
    </font>
  </fonts>
  <fills count="3">
    <fill>
      <patternFill patternType="none"/>
    </fill>
    <fill>
      <patternFill patternType="gray125"/>
    </fill>
    <fill>
      <patternFill patternType="solid">
        <fgColor indexed="22"/>
        <bgColor indexed="64"/>
      </patternFill>
    </fill>
  </fills>
  <borders count="1">
    <border>
      <left/>
      <right/>
      <top/>
      <bottom/>
      <diagonal/>
    </border>
  </borders>
  <cellStyleXfs count="4">
    <xf numFmtId="0" fontId="0" fillId="0" borderId="0"/>
    <xf numFmtId="0" fontId="1" fillId="0" borderId="0"/>
    <xf numFmtId="0" fontId="4" fillId="0" borderId="0" applyNumberFormat="0" applyFill="0" applyBorder="0" applyAlignment="0" applyProtection="0">
      <alignment vertical="top"/>
      <protection locked="0"/>
    </xf>
    <xf numFmtId="0" fontId="11" fillId="0" borderId="0" applyNumberFormat="0" applyBorder="0" applyAlignment="0" applyProtection="0"/>
  </cellStyleXfs>
  <cellXfs count="66">
    <xf numFmtId="0" fontId="0" fillId="0" borderId="0" xfId="0"/>
    <xf numFmtId="164" fontId="3" fillId="0" borderId="0" xfId="1" applyNumberFormat="1" applyFont="1"/>
    <xf numFmtId="164" fontId="3" fillId="0" borderId="0" xfId="2" applyNumberFormat="1" applyFont="1" applyFill="1" applyBorder="1" applyAlignment="1" applyProtection="1">
      <alignment horizontal="left"/>
    </xf>
    <xf numFmtId="164" fontId="3" fillId="0" borderId="0" xfId="1" applyNumberFormat="1" applyFont="1" applyFill="1" applyBorder="1" applyAlignment="1">
      <alignment horizontal="right"/>
    </xf>
    <xf numFmtId="164" fontId="3" fillId="0" borderId="0" xfId="1" applyNumberFormat="1" applyFont="1" applyFill="1" applyAlignment="1">
      <alignment horizontal="right"/>
    </xf>
    <xf numFmtId="164" fontId="3" fillId="0" borderId="0" xfId="1" applyNumberFormat="1" applyFont="1" applyAlignment="1">
      <alignment horizontal="right"/>
    </xf>
    <xf numFmtId="0" fontId="5" fillId="0" borderId="0" xfId="1" applyNumberFormat="1" applyFont="1" applyFill="1" applyBorder="1" applyAlignment="1">
      <alignment horizontal="center" vertical="top" wrapText="1"/>
    </xf>
    <xf numFmtId="0" fontId="5" fillId="0" borderId="0" xfId="1" applyNumberFormat="1" applyFont="1" applyFill="1" applyBorder="1" applyAlignment="1">
      <alignment horizontal="right" vertical="top" wrapText="1"/>
    </xf>
    <xf numFmtId="0" fontId="5" fillId="0" borderId="0" xfId="0" applyNumberFormat="1" applyFont="1" applyAlignment="1">
      <alignment horizontal="right" vertical="top" wrapText="1"/>
    </xf>
    <xf numFmtId="0" fontId="5" fillId="0" borderId="0" xfId="1" applyNumberFormat="1" applyFont="1" applyFill="1" applyAlignment="1">
      <alignment horizontal="right" vertical="top" wrapText="1"/>
    </xf>
    <xf numFmtId="0" fontId="5" fillId="0" borderId="0" xfId="1" applyNumberFormat="1" applyFont="1" applyAlignment="1">
      <alignment horizontal="right" vertical="top" wrapText="1"/>
    </xf>
    <xf numFmtId="0" fontId="6" fillId="0" borderId="0" xfId="1" applyNumberFormat="1" applyFont="1" applyFill="1" applyAlignment="1">
      <alignment horizontal="right" vertical="top" wrapText="1"/>
    </xf>
    <xf numFmtId="0" fontId="6" fillId="0" borderId="0" xfId="1" applyNumberFormat="1" applyFont="1" applyAlignment="1">
      <alignment horizontal="right" vertical="top" wrapText="1"/>
    </xf>
    <xf numFmtId="0" fontId="6" fillId="0" borderId="0" xfId="1" applyNumberFormat="1" applyFont="1" applyAlignment="1">
      <alignment horizontal="center" vertical="top" wrapText="1"/>
    </xf>
    <xf numFmtId="164" fontId="7" fillId="0" borderId="0" xfId="2" applyNumberFormat="1" applyFont="1" applyFill="1" applyBorder="1" applyAlignment="1" applyProtection="1">
      <alignment vertical="top" wrapText="1"/>
    </xf>
    <xf numFmtId="164" fontId="7" fillId="0" borderId="0" xfId="1" applyNumberFormat="1" applyFont="1" applyFill="1" applyBorder="1" applyAlignment="1">
      <alignment horizontal="right" vertical="top" wrapText="1"/>
    </xf>
    <xf numFmtId="164" fontId="7" fillId="0" borderId="0" xfId="1" applyNumberFormat="1" applyFont="1" applyFill="1" applyBorder="1" applyAlignment="1">
      <alignment horizontal="right"/>
    </xf>
    <xf numFmtId="164" fontId="7" fillId="0" borderId="0" xfId="0" applyNumberFormat="1" applyFont="1" applyAlignment="1">
      <alignment horizontal="right"/>
    </xf>
    <xf numFmtId="164" fontId="7" fillId="0" borderId="0" xfId="0" applyNumberFormat="1" applyFont="1" applyFill="1" applyAlignment="1">
      <alignment horizontal="right" vertical="center"/>
    </xf>
    <xf numFmtId="164" fontId="7" fillId="0" borderId="0" xfId="1" applyNumberFormat="1" applyFont="1" applyFill="1" applyAlignment="1">
      <alignment horizontal="right"/>
    </xf>
    <xf numFmtId="164" fontId="7" fillId="0" borderId="0" xfId="1" applyNumberFormat="1" applyFont="1" applyAlignment="1">
      <alignment horizontal="right"/>
    </xf>
    <xf numFmtId="164" fontId="8" fillId="0" borderId="0" xfId="1" applyNumberFormat="1" applyFont="1" applyFill="1" applyAlignment="1">
      <alignment horizontal="right"/>
    </xf>
    <xf numFmtId="164" fontId="8" fillId="0" borderId="0" xfId="1" applyNumberFormat="1" applyFont="1" applyAlignment="1">
      <alignment horizontal="right"/>
    </xf>
    <xf numFmtId="164" fontId="8" fillId="0" borderId="0" xfId="1" applyNumberFormat="1" applyFont="1"/>
    <xf numFmtId="164" fontId="7" fillId="0" borderId="0" xfId="1" applyNumberFormat="1" applyFont="1" applyFill="1" applyBorder="1" applyAlignment="1">
      <alignment vertical="top" wrapText="1"/>
    </xf>
    <xf numFmtId="164" fontId="7" fillId="0" borderId="0" xfId="0" applyNumberFormat="1" applyFont="1" applyFill="1" applyBorder="1" applyAlignment="1">
      <alignment horizontal="right"/>
    </xf>
    <xf numFmtId="164" fontId="7" fillId="0" borderId="0" xfId="0" applyNumberFormat="1" applyFont="1" applyBorder="1" applyAlignment="1">
      <alignment horizontal="right"/>
    </xf>
    <xf numFmtId="164" fontId="9" fillId="0" borderId="0" xfId="1" applyNumberFormat="1" applyFont="1" applyFill="1" applyAlignment="1">
      <alignment horizontal="right"/>
    </xf>
    <xf numFmtId="164" fontId="9" fillId="0" borderId="0" xfId="1" applyNumberFormat="1" applyFont="1" applyAlignment="1">
      <alignment horizontal="right"/>
    </xf>
    <xf numFmtId="164" fontId="9" fillId="0" borderId="0" xfId="1" applyNumberFormat="1" applyFont="1"/>
    <xf numFmtId="164" fontId="10" fillId="2" borderId="0" xfId="0" applyNumberFormat="1" applyFont="1" applyFill="1" applyBorder="1"/>
    <xf numFmtId="164" fontId="7" fillId="2" borderId="0" xfId="0" applyNumberFormat="1" applyFont="1" applyFill="1" applyBorder="1" applyAlignment="1">
      <alignment horizontal="right"/>
    </xf>
    <xf numFmtId="164" fontId="7" fillId="2" borderId="0" xfId="0" applyNumberFormat="1" applyFont="1" applyFill="1" applyAlignment="1">
      <alignment horizontal="right"/>
    </xf>
    <xf numFmtId="164" fontId="9" fillId="0" borderId="0" xfId="0" applyNumberFormat="1" applyFont="1" applyFill="1" applyAlignment="1">
      <alignment horizontal="right"/>
    </xf>
    <xf numFmtId="164" fontId="9" fillId="0" borderId="0" xfId="0" applyNumberFormat="1" applyFont="1" applyFill="1"/>
    <xf numFmtId="164" fontId="7" fillId="0" borderId="0" xfId="0" applyNumberFormat="1" applyFont="1" applyFill="1" applyAlignment="1">
      <alignment horizontal="right"/>
    </xf>
    <xf numFmtId="164" fontId="5" fillId="0" borderId="0" xfId="2" applyNumberFormat="1" applyFont="1" applyFill="1" applyBorder="1" applyAlignment="1" applyProtection="1">
      <alignment vertical="top" wrapText="1"/>
    </xf>
    <xf numFmtId="164" fontId="5" fillId="0" borderId="0" xfId="1" applyNumberFormat="1" applyFont="1" applyFill="1" applyBorder="1" applyAlignment="1">
      <alignment horizontal="right" vertical="top" wrapText="1"/>
    </xf>
    <xf numFmtId="164" fontId="5" fillId="0" borderId="0" xfId="1" applyNumberFormat="1" applyFont="1" applyAlignment="1">
      <alignment horizontal="right"/>
    </xf>
    <xf numFmtId="164" fontId="5" fillId="0" borderId="0" xfId="1" applyNumberFormat="1" applyFont="1" applyFill="1" applyAlignment="1">
      <alignment horizontal="right"/>
    </xf>
    <xf numFmtId="164" fontId="5" fillId="0" borderId="0" xfId="0" applyNumberFormat="1" applyFont="1" applyAlignment="1">
      <alignment horizontal="right"/>
    </xf>
    <xf numFmtId="164" fontId="6" fillId="0" borderId="0" xfId="1" applyNumberFormat="1" applyFont="1" applyAlignment="1">
      <alignment horizontal="right"/>
    </xf>
    <xf numFmtId="164" fontId="6" fillId="0" borderId="0" xfId="1" applyNumberFormat="1" applyFont="1"/>
    <xf numFmtId="164" fontId="5" fillId="0" borderId="0" xfId="0" applyNumberFormat="1" applyFont="1"/>
    <xf numFmtId="164" fontId="9" fillId="0" borderId="0" xfId="0" applyNumberFormat="1" applyFont="1" applyAlignment="1">
      <alignment horizontal="right"/>
    </xf>
    <xf numFmtId="164" fontId="9" fillId="0" borderId="0" xfId="0" applyNumberFormat="1" applyFont="1"/>
    <xf numFmtId="164" fontId="5" fillId="2" borderId="0" xfId="3" applyNumberFormat="1" applyFont="1" applyFill="1" applyBorder="1" applyAlignment="1">
      <alignment vertical="top" wrapText="1"/>
    </xf>
    <xf numFmtId="164" fontId="9" fillId="2" borderId="0" xfId="0" applyNumberFormat="1" applyFont="1" applyFill="1" applyAlignment="1">
      <alignment horizontal="right"/>
    </xf>
    <xf numFmtId="164" fontId="9" fillId="2" borderId="0" xfId="0" applyNumberFormat="1" applyFont="1" applyFill="1"/>
    <xf numFmtId="164" fontId="9" fillId="2" borderId="0" xfId="1" applyNumberFormat="1" applyFont="1" applyFill="1" applyAlignment="1">
      <alignment horizontal="right"/>
    </xf>
    <xf numFmtId="164" fontId="9" fillId="2" borderId="0" xfId="1" applyNumberFormat="1" applyFont="1" applyFill="1"/>
    <xf numFmtId="164" fontId="5" fillId="0" borderId="0" xfId="0" applyNumberFormat="1" applyFont="1" applyAlignment="1">
      <alignment horizontal="left"/>
    </xf>
    <xf numFmtId="164" fontId="12" fillId="0" borderId="0" xfId="1" applyNumberFormat="1" applyFont="1" applyAlignment="1">
      <alignment horizontal="right"/>
    </xf>
    <xf numFmtId="164" fontId="17" fillId="0" borderId="0" xfId="0" applyNumberFormat="1" applyFont="1"/>
    <xf numFmtId="164" fontId="3" fillId="0" borderId="0" xfId="0" applyNumberFormat="1" applyFont="1" applyAlignment="1">
      <alignment horizontal="left"/>
    </xf>
    <xf numFmtId="164" fontId="17" fillId="0" borderId="0" xfId="0" applyNumberFormat="1" applyFont="1" applyAlignment="1">
      <alignment horizontal="right"/>
    </xf>
    <xf numFmtId="0" fontId="5" fillId="0" borderId="0" xfId="0" applyNumberFormat="1" applyFont="1" applyAlignment="1">
      <alignment horizontal="right"/>
    </xf>
    <xf numFmtId="0" fontId="5" fillId="0" borderId="0" xfId="0" applyNumberFormat="1" applyFont="1"/>
    <xf numFmtId="164" fontId="7" fillId="2" borderId="0" xfId="1" applyNumberFormat="1" applyFont="1" applyFill="1" applyAlignment="1">
      <alignment horizontal="right"/>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xf numFmtId="164" fontId="7" fillId="0" borderId="0" xfId="0" applyNumberFormat="1" applyFont="1" applyFill="1" applyBorder="1" applyAlignment="1" applyProtection="1">
      <alignment horizontal="right"/>
    </xf>
    <xf numFmtId="164" fontId="7" fillId="2" borderId="0" xfId="3" applyNumberFormat="1" applyFont="1" applyFill="1" applyAlignment="1">
      <alignment horizontal="right"/>
    </xf>
    <xf numFmtId="164" fontId="7" fillId="0" borderId="0" xfId="0" applyNumberFormat="1" applyFont="1"/>
    <xf numFmtId="164" fontId="5" fillId="0" borderId="0" xfId="3" applyNumberFormat="1" applyFont="1" applyFill="1" applyBorder="1" applyAlignment="1">
      <alignment vertical="top" wrapText="1"/>
    </xf>
    <xf numFmtId="164" fontId="7" fillId="0" borderId="0" xfId="3" applyNumberFormat="1" applyFont="1" applyFill="1" applyAlignment="1">
      <alignment horizontal="right"/>
    </xf>
  </cellXfs>
  <cellStyles count="4">
    <cellStyle name="Bad" xfId="3"/>
    <cellStyle name="Hyperlink" xfId="2" builtinId="8"/>
    <cellStyle name="Normal" xfId="0" builtinId="0"/>
    <cellStyle name="Normal 2 2" xfId="1"/>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T74"/>
  <sheetViews>
    <sheetView workbookViewId="0">
      <pane xSplit="1" ySplit="2" topLeftCell="B19" activePane="bottomRight" state="frozen"/>
      <selection pane="topRight" activeCell="B1" sqref="B1"/>
      <selection pane="bottomLeft" activeCell="A3" sqref="A3"/>
      <selection pane="bottomRight" activeCell="J27" sqref="J27"/>
    </sheetView>
  </sheetViews>
  <sheetFormatPr baseColWidth="10" defaultColWidth="8" defaultRowHeight="15"/>
  <cols>
    <col min="1" max="1" width="23.7109375" style="29" customWidth="1"/>
    <col min="2" max="2" width="11.42578125" style="28" customWidth="1"/>
    <col min="3" max="3" width="8.140625" style="28" customWidth="1"/>
    <col min="4" max="4" width="9.85546875" style="27" customWidth="1"/>
    <col min="5" max="5" width="12.7109375" style="52" customWidth="1"/>
    <col min="6" max="6" width="10.5703125" style="52" customWidth="1"/>
    <col min="7" max="7" width="10.28515625" style="52" customWidth="1"/>
    <col min="8" max="8" width="12.85546875" style="27" customWidth="1"/>
    <col min="9" max="9" width="8.85546875" style="27" customWidth="1"/>
    <col min="10" max="10" width="17.5703125" style="27" customWidth="1"/>
    <col min="11" max="11" width="11.140625" style="27" customWidth="1"/>
    <col min="12" max="12" width="8.85546875" style="27" customWidth="1"/>
    <col min="13" max="13" width="8.85546875" style="28" customWidth="1"/>
    <col min="14" max="46" width="8" style="28"/>
    <col min="47" max="16384" width="8" style="29"/>
  </cols>
  <sheetData>
    <row r="1" spans="1:46" s="1" customFormat="1" ht="17">
      <c r="B1" s="2" t="s">
        <v>9</v>
      </c>
      <c r="C1" s="3"/>
      <c r="D1" s="3"/>
      <c r="E1" s="3"/>
      <c r="F1" s="3"/>
      <c r="G1" s="3"/>
      <c r="H1" s="3"/>
      <c r="I1" s="4"/>
      <c r="J1" s="4"/>
      <c r="K1" s="4"/>
      <c r="L1" s="4"/>
      <c r="M1" s="4"/>
      <c r="N1" s="4"/>
      <c r="O1" s="4"/>
      <c r="P1" s="4"/>
      <c r="Q1" s="4"/>
      <c r="R1" s="4"/>
      <c r="S1" s="4"/>
      <c r="T1" s="4"/>
      <c r="U1" s="4"/>
      <c r="V1" s="4"/>
      <c r="W1" s="4"/>
      <c r="X1" s="4"/>
      <c r="Y1" s="4"/>
      <c r="Z1" s="4"/>
      <c r="AA1" s="5"/>
      <c r="AB1" s="5"/>
      <c r="AC1" s="5"/>
      <c r="AD1" s="5"/>
      <c r="AE1" s="5"/>
      <c r="AF1" s="5"/>
      <c r="AG1" s="5"/>
      <c r="AH1" s="5"/>
      <c r="AI1" s="5"/>
      <c r="AJ1" s="5"/>
      <c r="AK1" s="5"/>
      <c r="AL1" s="5"/>
      <c r="AM1" s="5"/>
      <c r="AN1" s="5"/>
      <c r="AO1" s="5"/>
      <c r="AP1" s="5"/>
      <c r="AQ1" s="5"/>
      <c r="AR1" s="5"/>
      <c r="AS1" s="5"/>
      <c r="AT1" s="5"/>
    </row>
    <row r="2" spans="1:46" s="13" customFormat="1">
      <c r="A2" s="6"/>
      <c r="B2" s="7">
        <v>1984</v>
      </c>
      <c r="C2" s="7">
        <v>1988</v>
      </c>
      <c r="D2" s="7">
        <v>1990</v>
      </c>
      <c r="E2" s="8">
        <v>1992</v>
      </c>
      <c r="F2" s="7">
        <v>1996</v>
      </c>
      <c r="G2" s="7">
        <v>1998</v>
      </c>
      <c r="H2" s="9">
        <v>2000</v>
      </c>
      <c r="I2" s="9">
        <v>2004</v>
      </c>
      <c r="J2" s="9">
        <v>2008</v>
      </c>
      <c r="K2" s="9">
        <v>2010</v>
      </c>
      <c r="L2" s="9">
        <v>2011</v>
      </c>
      <c r="M2" s="9">
        <v>2012</v>
      </c>
      <c r="N2" s="10">
        <v>2013</v>
      </c>
      <c r="O2" s="11"/>
      <c r="P2" s="11"/>
      <c r="Q2" s="11"/>
      <c r="R2" s="11"/>
      <c r="S2" s="11"/>
      <c r="T2" s="11"/>
      <c r="U2" s="11"/>
      <c r="V2" s="11"/>
      <c r="W2" s="11"/>
      <c r="X2" s="11"/>
      <c r="Y2" s="11"/>
      <c r="Z2" s="11"/>
      <c r="AA2" s="12"/>
      <c r="AB2" s="12"/>
      <c r="AC2" s="12"/>
      <c r="AD2" s="12"/>
      <c r="AE2" s="12"/>
      <c r="AF2" s="12"/>
      <c r="AG2" s="12"/>
      <c r="AH2" s="12"/>
      <c r="AI2" s="12"/>
      <c r="AJ2" s="12"/>
      <c r="AK2" s="12"/>
      <c r="AL2" s="12"/>
      <c r="AM2" s="12"/>
      <c r="AN2" s="12"/>
      <c r="AO2" s="12"/>
      <c r="AP2" s="12"/>
      <c r="AQ2" s="12"/>
      <c r="AR2" s="12"/>
      <c r="AS2" s="12"/>
      <c r="AT2" s="12"/>
    </row>
    <row r="3" spans="1:46" s="23" customFormat="1">
      <c r="A3" s="14" t="s">
        <v>10</v>
      </c>
      <c r="B3" s="15"/>
      <c r="C3" s="15"/>
      <c r="D3" s="15"/>
      <c r="E3" s="16"/>
      <c r="F3" s="15"/>
      <c r="G3" s="17"/>
      <c r="H3" s="18"/>
      <c r="I3" s="19"/>
      <c r="J3" s="19">
        <v>51.7</v>
      </c>
      <c r="K3" s="19">
        <v>59.2</v>
      </c>
      <c r="L3" s="19">
        <v>984.3</v>
      </c>
      <c r="M3" s="17">
        <v>1054.3</v>
      </c>
      <c r="N3" s="20">
        <v>1371.4</v>
      </c>
      <c r="O3" s="21"/>
      <c r="P3" s="21"/>
      <c r="Q3" s="21"/>
      <c r="R3" s="21"/>
      <c r="S3" s="21"/>
      <c r="T3" s="21"/>
      <c r="U3" s="21"/>
      <c r="V3" s="21"/>
      <c r="W3" s="21"/>
      <c r="X3" s="21"/>
      <c r="Y3" s="21"/>
      <c r="Z3" s="21"/>
      <c r="AA3" s="22"/>
      <c r="AB3" s="22"/>
      <c r="AC3" s="22"/>
      <c r="AD3" s="22"/>
      <c r="AE3" s="22"/>
      <c r="AF3" s="22"/>
      <c r="AG3" s="22"/>
      <c r="AH3" s="22"/>
      <c r="AI3" s="22"/>
      <c r="AJ3" s="22"/>
      <c r="AK3" s="22"/>
      <c r="AL3" s="22"/>
      <c r="AM3" s="22"/>
      <c r="AN3" s="22"/>
      <c r="AO3" s="22"/>
      <c r="AP3" s="22"/>
      <c r="AQ3" s="22"/>
      <c r="AR3" s="22"/>
      <c r="AS3" s="22"/>
      <c r="AT3" s="22"/>
    </row>
    <row r="4" spans="1:46">
      <c r="A4" s="24" t="s">
        <v>11</v>
      </c>
      <c r="B4" s="25"/>
      <c r="C4" s="26">
        <v>20.100000000000001</v>
      </c>
      <c r="D4" s="15">
        <v>78.5</v>
      </c>
      <c r="E4" s="15">
        <v>88.9</v>
      </c>
      <c r="F4" s="15">
        <v>110.1</v>
      </c>
      <c r="G4" s="15">
        <v>131.30000000000001</v>
      </c>
      <c r="H4" s="17">
        <v>207.7</v>
      </c>
      <c r="I4" s="17">
        <v>370.8</v>
      </c>
      <c r="J4" s="17">
        <v>490.9</v>
      </c>
      <c r="K4" s="17">
        <f>527.9-4.2</f>
        <v>523.69999999999993</v>
      </c>
      <c r="L4" s="17">
        <f>557.9-4</f>
        <v>553.9</v>
      </c>
      <c r="M4" s="17">
        <v>561.6</v>
      </c>
      <c r="N4" s="17" t="s">
        <v>12</v>
      </c>
      <c r="O4" s="27"/>
      <c r="P4" s="27"/>
      <c r="Q4" s="27"/>
      <c r="R4" s="27"/>
      <c r="S4" s="27"/>
      <c r="T4" s="27"/>
      <c r="U4" s="27"/>
      <c r="V4" s="27"/>
      <c r="W4" s="27"/>
      <c r="X4" s="27"/>
      <c r="Y4" s="27"/>
      <c r="Z4" s="27"/>
    </row>
    <row r="5" spans="1:46">
      <c r="A5" s="24" t="s">
        <v>13</v>
      </c>
      <c r="B5" s="15"/>
      <c r="C5" s="15"/>
      <c r="D5" s="15"/>
      <c r="E5" s="17"/>
      <c r="F5" s="15"/>
      <c r="G5" s="20"/>
      <c r="H5" s="19"/>
      <c r="I5" s="19"/>
      <c r="J5" s="19">
        <v>675.7</v>
      </c>
      <c r="K5" s="19">
        <v>758.2</v>
      </c>
      <c r="L5" s="19" t="s">
        <v>12</v>
      </c>
      <c r="M5" s="19"/>
      <c r="N5" s="17"/>
      <c r="O5" s="27"/>
      <c r="P5" s="27"/>
      <c r="Q5" s="27"/>
      <c r="R5" s="27"/>
      <c r="S5" s="27"/>
      <c r="T5" s="27"/>
      <c r="U5" s="27"/>
      <c r="V5" s="27"/>
      <c r="W5" s="27"/>
      <c r="X5" s="27"/>
      <c r="Y5" s="27"/>
      <c r="Z5" s="27"/>
    </row>
    <row r="6" spans="1:46">
      <c r="A6" s="14" t="s">
        <v>14</v>
      </c>
      <c r="B6" s="15"/>
      <c r="C6" s="15"/>
      <c r="D6" s="17"/>
      <c r="E6" s="15"/>
      <c r="F6" s="15"/>
      <c r="G6" s="20"/>
      <c r="H6" s="19">
        <v>12.3</v>
      </c>
      <c r="I6" s="19">
        <v>297.89999999999998</v>
      </c>
      <c r="J6" s="19" t="s">
        <v>15</v>
      </c>
      <c r="K6" s="19"/>
      <c r="L6" s="19"/>
      <c r="M6" s="19"/>
      <c r="N6" s="17"/>
      <c r="O6" s="27"/>
      <c r="P6" s="27"/>
      <c r="Q6" s="27"/>
      <c r="R6" s="27"/>
      <c r="S6" s="27"/>
      <c r="T6" s="27"/>
      <c r="U6" s="27"/>
      <c r="V6" s="27"/>
      <c r="W6" s="27"/>
      <c r="X6" s="27"/>
      <c r="Y6" s="27"/>
      <c r="Z6" s="27"/>
    </row>
    <row r="7" spans="1:46">
      <c r="A7" s="14" t="s">
        <v>16</v>
      </c>
      <c r="B7" s="15"/>
      <c r="C7" s="15">
        <v>5</v>
      </c>
      <c r="D7" s="15">
        <v>12</v>
      </c>
      <c r="E7" s="16">
        <v>15.9</v>
      </c>
      <c r="F7" s="15">
        <v>42.9</v>
      </c>
      <c r="G7" s="20">
        <v>62</v>
      </c>
      <c r="H7" s="19">
        <v>98.4</v>
      </c>
      <c r="I7" s="19">
        <v>184.9</v>
      </c>
      <c r="J7" s="19" t="s">
        <v>17</v>
      </c>
      <c r="K7" s="19"/>
      <c r="L7" s="19"/>
      <c r="M7" s="19"/>
      <c r="N7" s="17"/>
      <c r="O7" s="27"/>
      <c r="P7" s="27"/>
      <c r="Q7" s="27"/>
      <c r="R7" s="27"/>
      <c r="S7" s="27"/>
      <c r="T7" s="27"/>
      <c r="U7" s="27"/>
      <c r="V7" s="27"/>
      <c r="W7" s="27"/>
      <c r="X7" s="27"/>
      <c r="Y7" s="27"/>
      <c r="Z7" s="27"/>
    </row>
    <row r="8" spans="1:46">
      <c r="A8" s="24" t="s">
        <v>18</v>
      </c>
      <c r="B8" s="15"/>
      <c r="C8" s="15"/>
      <c r="D8" s="15"/>
      <c r="E8" s="16"/>
      <c r="F8" s="15"/>
      <c r="G8" s="20">
        <v>80.2</v>
      </c>
      <c r="H8" s="19">
        <v>118</v>
      </c>
      <c r="I8" s="19" t="s">
        <v>19</v>
      </c>
      <c r="J8" s="19"/>
      <c r="K8" s="19"/>
      <c r="L8" s="19"/>
      <c r="M8" s="19"/>
      <c r="N8" s="17"/>
      <c r="O8" s="27"/>
      <c r="P8" s="27"/>
      <c r="Q8" s="27"/>
      <c r="R8" s="27"/>
      <c r="S8" s="27"/>
      <c r="T8" s="27"/>
      <c r="U8" s="27"/>
      <c r="V8" s="27"/>
      <c r="W8" s="27"/>
      <c r="X8" s="27"/>
      <c r="Y8" s="27"/>
      <c r="Z8" s="27"/>
    </row>
    <row r="9" spans="1:46">
      <c r="A9" s="14" t="s">
        <v>21</v>
      </c>
      <c r="B9" s="15"/>
      <c r="C9" s="15">
        <v>31.1</v>
      </c>
      <c r="D9" s="15">
        <v>77.900000000000006</v>
      </c>
      <c r="E9" s="16">
        <v>95.1</v>
      </c>
      <c r="F9" s="15">
        <v>203.6</v>
      </c>
      <c r="G9" s="20">
        <v>236.9</v>
      </c>
      <c r="H9" s="19" t="s">
        <v>22</v>
      </c>
      <c r="I9" s="19"/>
      <c r="J9" s="19"/>
      <c r="K9" s="19"/>
      <c r="L9" s="19"/>
      <c r="M9" s="19"/>
      <c r="N9" s="17"/>
      <c r="O9" s="27"/>
      <c r="P9" s="27"/>
      <c r="Q9" s="27"/>
      <c r="R9" s="27"/>
      <c r="S9" s="27"/>
      <c r="T9" s="27"/>
      <c r="U9" s="27"/>
      <c r="V9" s="27"/>
      <c r="W9" s="27"/>
      <c r="X9" s="27"/>
      <c r="Y9" s="27"/>
      <c r="Z9" s="27"/>
    </row>
    <row r="10" spans="1:46">
      <c r="A10" s="24" t="s">
        <v>23</v>
      </c>
      <c r="B10" s="15"/>
      <c r="C10" s="15"/>
      <c r="D10" s="15"/>
      <c r="E10" s="17"/>
      <c r="F10" s="19">
        <f t="shared" ref="F10:N10" si="0">SUM(F11:F12)</f>
        <v>24.6</v>
      </c>
      <c r="G10" s="19">
        <f t="shared" si="0"/>
        <v>79.400000000000006</v>
      </c>
      <c r="H10" s="19">
        <f t="shared" si="0"/>
        <v>143</v>
      </c>
      <c r="I10" s="19">
        <f t="shared" si="0"/>
        <v>328.6</v>
      </c>
      <c r="J10" s="19">
        <f t="shared" si="0"/>
        <v>447.86845</v>
      </c>
      <c r="K10" s="19">
        <f t="shared" si="0"/>
        <v>952.77295000000004</v>
      </c>
      <c r="L10" s="19">
        <f t="shared" si="0"/>
        <v>1039.9950699999999</v>
      </c>
      <c r="M10" s="19">
        <f t="shared" si="0"/>
        <v>1042.77295</v>
      </c>
      <c r="N10" s="17">
        <f t="shared" si="0"/>
        <v>1065.2012</v>
      </c>
      <c r="O10" s="27"/>
      <c r="P10" s="27"/>
      <c r="Q10" s="27"/>
      <c r="R10" s="27"/>
      <c r="S10" s="27"/>
      <c r="T10" s="27"/>
      <c r="U10" s="27"/>
      <c r="V10" s="27"/>
      <c r="W10" s="27"/>
      <c r="X10" s="27"/>
      <c r="Y10" s="27"/>
      <c r="Z10" s="27"/>
    </row>
    <row r="11" spans="1:46" s="34" customFormat="1">
      <c r="A11" s="30" t="s">
        <v>24</v>
      </c>
      <c r="B11" s="31"/>
      <c r="C11" s="31"/>
      <c r="D11" s="31"/>
      <c r="E11" s="31"/>
      <c r="F11" s="31"/>
      <c r="G11" s="31"/>
      <c r="H11" s="31"/>
      <c r="I11" s="32">
        <v>16.7</v>
      </c>
      <c r="J11" s="32">
        <v>62</v>
      </c>
      <c r="K11" s="32">
        <v>482.7</v>
      </c>
      <c r="L11" s="32">
        <v>540</v>
      </c>
      <c r="M11" s="32">
        <v>547.4</v>
      </c>
      <c r="N11" s="32">
        <v>544</v>
      </c>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row>
    <row r="12" spans="1:46" s="34" customFormat="1">
      <c r="A12" s="30" t="s">
        <v>25</v>
      </c>
      <c r="B12" s="31"/>
      <c r="C12" s="31"/>
      <c r="D12" s="31"/>
      <c r="E12" s="31"/>
      <c r="F12" s="31">
        <v>24.6</v>
      </c>
      <c r="G12" s="31">
        <v>79.400000000000006</v>
      </c>
      <c r="H12" s="31">
        <v>143</v>
      </c>
      <c r="I12" s="32">
        <v>311.90000000000003</v>
      </c>
      <c r="J12" s="32">
        <v>385.86845</v>
      </c>
      <c r="K12" s="32">
        <v>470.07294999999999</v>
      </c>
      <c r="L12" s="32">
        <v>499.99507</v>
      </c>
      <c r="M12" s="32">
        <v>495.37295</v>
      </c>
      <c r="N12" s="32">
        <v>521.20119999999997</v>
      </c>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row>
    <row r="13" spans="1:46">
      <c r="A13" s="24" t="s">
        <v>26</v>
      </c>
      <c r="B13" s="15"/>
      <c r="C13" s="15"/>
      <c r="D13" s="15"/>
      <c r="E13" s="17"/>
      <c r="F13" s="16"/>
      <c r="G13" s="17">
        <v>3.4</v>
      </c>
      <c r="H13" s="15">
        <v>17.3</v>
      </c>
      <c r="I13" s="19">
        <v>40.700000000000003</v>
      </c>
      <c r="J13" s="19">
        <v>476.7</v>
      </c>
      <c r="K13" s="19" t="s">
        <v>27</v>
      </c>
      <c r="L13" s="19"/>
      <c r="M13" s="19"/>
      <c r="N13" s="20"/>
      <c r="O13" s="27"/>
      <c r="P13" s="27"/>
      <c r="Q13" s="27"/>
      <c r="R13" s="27"/>
      <c r="S13" s="27"/>
      <c r="T13" s="27"/>
      <c r="U13" s="27"/>
      <c r="V13" s="27"/>
      <c r="W13" s="27"/>
      <c r="X13" s="27"/>
      <c r="Y13" s="27"/>
      <c r="Z13" s="27"/>
    </row>
    <row r="14" spans="1:46">
      <c r="A14" s="14" t="s">
        <v>28</v>
      </c>
      <c r="B14" s="15"/>
      <c r="C14" s="15"/>
      <c r="D14" s="15"/>
      <c r="E14" s="15"/>
      <c r="F14" s="15">
        <v>18</v>
      </c>
      <c r="G14" s="17">
        <v>77.2</v>
      </c>
      <c r="H14" s="19">
        <v>101.3</v>
      </c>
      <c r="I14" s="19">
        <v>239.1</v>
      </c>
      <c r="J14" s="19" t="s">
        <v>29</v>
      </c>
      <c r="K14" s="19"/>
      <c r="L14" s="19"/>
      <c r="M14" s="19"/>
      <c r="N14" s="17"/>
      <c r="O14" s="27"/>
      <c r="P14" s="27"/>
      <c r="Q14" s="27"/>
      <c r="R14" s="27"/>
      <c r="S14" s="27"/>
      <c r="T14" s="27"/>
      <c r="U14" s="27"/>
      <c r="V14" s="27"/>
      <c r="W14" s="27"/>
      <c r="X14" s="27"/>
      <c r="Y14" s="27"/>
      <c r="Z14" s="27"/>
    </row>
    <row r="15" spans="1:46">
      <c r="A15" s="14" t="s">
        <v>30</v>
      </c>
      <c r="B15" s="15"/>
      <c r="C15" s="15"/>
      <c r="D15" s="15">
        <v>6.9</v>
      </c>
      <c r="E15" s="16">
        <v>29.3</v>
      </c>
      <c r="F15" s="15">
        <v>31.8</v>
      </c>
      <c r="G15" s="17">
        <v>54.3</v>
      </c>
      <c r="H15" s="19" t="s">
        <v>31</v>
      </c>
      <c r="I15" s="19"/>
      <c r="J15" s="19"/>
      <c r="K15" s="19"/>
      <c r="L15" s="19"/>
      <c r="M15" s="19"/>
      <c r="N15" s="17"/>
      <c r="O15" s="27"/>
      <c r="P15" s="27"/>
      <c r="Q15" s="27"/>
      <c r="R15" s="27"/>
      <c r="S15" s="27"/>
      <c r="T15" s="27"/>
      <c r="U15" s="27"/>
      <c r="V15" s="27"/>
      <c r="W15" s="27"/>
      <c r="X15" s="27"/>
      <c r="Y15" s="27"/>
      <c r="Z15" s="27"/>
    </row>
    <row r="16" spans="1:46">
      <c r="A16" s="14" t="s">
        <v>32</v>
      </c>
      <c r="B16" s="15"/>
      <c r="C16" s="15"/>
      <c r="D16" s="15">
        <v>7.5</v>
      </c>
      <c r="E16" s="16">
        <v>8.9</v>
      </c>
      <c r="F16" s="15">
        <v>34.700000000000003</v>
      </c>
      <c r="G16" s="35" t="s">
        <v>33</v>
      </c>
      <c r="H16" s="19"/>
      <c r="I16" s="19"/>
      <c r="J16" s="19"/>
      <c r="K16" s="19"/>
      <c r="L16" s="19"/>
      <c r="M16" s="19"/>
      <c r="N16" s="17"/>
      <c r="O16" s="27"/>
      <c r="P16" s="27"/>
      <c r="Q16" s="27"/>
      <c r="R16" s="27"/>
      <c r="S16" s="27"/>
      <c r="T16" s="27"/>
      <c r="U16" s="27"/>
      <c r="V16" s="27"/>
      <c r="W16" s="27"/>
      <c r="X16" s="27"/>
      <c r="Y16" s="27"/>
      <c r="Z16" s="27"/>
    </row>
    <row r="17" spans="1:46">
      <c r="A17" s="14" t="s">
        <v>34</v>
      </c>
      <c r="B17" s="15"/>
      <c r="C17" s="15">
        <v>18.7</v>
      </c>
      <c r="D17" s="15">
        <v>19.100000000000001</v>
      </c>
      <c r="E17" s="16" t="s">
        <v>35</v>
      </c>
      <c r="F17" s="15"/>
      <c r="G17" s="35"/>
      <c r="H17" s="19"/>
      <c r="I17" s="19"/>
      <c r="J17" s="19"/>
      <c r="K17" s="19"/>
      <c r="L17" s="19"/>
      <c r="M17" s="19"/>
      <c r="N17" s="17"/>
      <c r="O17" s="27"/>
      <c r="P17" s="27"/>
      <c r="Q17" s="27"/>
      <c r="R17" s="27"/>
      <c r="S17" s="27"/>
      <c r="T17" s="27"/>
      <c r="U17" s="27"/>
      <c r="V17" s="27"/>
      <c r="W17" s="27"/>
      <c r="X17" s="27"/>
      <c r="Y17" s="27"/>
      <c r="Z17" s="27"/>
    </row>
    <row r="18" spans="1:46">
      <c r="A18" s="14" t="s">
        <v>36</v>
      </c>
      <c r="B18" s="15"/>
      <c r="C18" s="15">
        <v>43.3</v>
      </c>
      <c r="D18" s="15">
        <f>(C18+E18)/2</f>
        <v>45.599999999999994</v>
      </c>
      <c r="E18" s="20">
        <v>47.9</v>
      </c>
      <c r="F18" s="20">
        <v>19.8</v>
      </c>
      <c r="G18" s="20">
        <v>26</v>
      </c>
      <c r="H18" s="19">
        <v>74.900000000000006</v>
      </c>
      <c r="I18" s="19">
        <v>109.9</v>
      </c>
      <c r="J18" s="19">
        <v>278.2</v>
      </c>
      <c r="K18" s="19">
        <v>359.2</v>
      </c>
      <c r="L18" s="19">
        <v>420.8</v>
      </c>
      <c r="M18" s="19">
        <v>452.7</v>
      </c>
      <c r="N18" s="19">
        <v>471.8</v>
      </c>
      <c r="O18" s="27"/>
      <c r="P18" s="27"/>
      <c r="Q18" s="27"/>
      <c r="R18" s="27"/>
      <c r="S18" s="27"/>
      <c r="T18" s="27"/>
      <c r="U18" s="27"/>
      <c r="V18" s="27"/>
      <c r="W18" s="27"/>
      <c r="X18" s="27"/>
      <c r="Y18" s="27"/>
    </row>
    <row r="19" spans="1:46">
      <c r="A19" s="14" t="s">
        <v>37</v>
      </c>
      <c r="B19" s="15"/>
      <c r="C19" s="15"/>
      <c r="D19" s="15">
        <v>24.6</v>
      </c>
      <c r="E19" s="17">
        <v>29.6</v>
      </c>
      <c r="F19" s="17">
        <v>56.6</v>
      </c>
      <c r="G19" s="17">
        <v>87.4</v>
      </c>
      <c r="H19" s="19">
        <v>97</v>
      </c>
      <c r="I19" s="17">
        <v>123</v>
      </c>
      <c r="J19" s="19">
        <v>143.5</v>
      </c>
      <c r="K19" s="19">
        <v>166.7</v>
      </c>
      <c r="L19" s="19">
        <v>159.5</v>
      </c>
      <c r="M19" s="19">
        <v>167.8</v>
      </c>
      <c r="N19" s="19">
        <v>160.9</v>
      </c>
      <c r="O19" s="27"/>
      <c r="P19" s="27"/>
      <c r="Q19" s="27"/>
      <c r="R19" s="27"/>
      <c r="S19" s="27"/>
      <c r="T19" s="27"/>
      <c r="U19" s="27"/>
      <c r="V19" s="27"/>
      <c r="W19" s="27"/>
      <c r="X19" s="27"/>
      <c r="Y19" s="27"/>
      <c r="Z19" s="27"/>
    </row>
    <row r="20" spans="1:46">
      <c r="A20" s="14" t="s">
        <v>38</v>
      </c>
      <c r="B20" s="15"/>
      <c r="C20" s="15"/>
      <c r="D20" s="15"/>
      <c r="E20" s="15"/>
      <c r="F20" s="15"/>
      <c r="G20" s="20">
        <v>6.2</v>
      </c>
      <c r="H20" s="19">
        <v>8.9</v>
      </c>
      <c r="I20" s="19">
        <v>26.6</v>
      </c>
      <c r="J20" s="19">
        <v>56.6</v>
      </c>
      <c r="K20" s="19">
        <v>92.7</v>
      </c>
      <c r="L20" s="19">
        <v>113</v>
      </c>
      <c r="M20" s="19">
        <v>136.6</v>
      </c>
      <c r="N20" s="19">
        <v>143.6</v>
      </c>
      <c r="O20" s="27"/>
      <c r="P20" s="27"/>
      <c r="Q20" s="27"/>
      <c r="R20" s="27"/>
      <c r="S20" s="27"/>
      <c r="T20" s="27"/>
      <c r="U20" s="27"/>
      <c r="V20" s="27"/>
      <c r="W20" s="27"/>
      <c r="X20" s="27"/>
      <c r="Y20" s="27"/>
      <c r="Z20" s="27"/>
    </row>
    <row r="21" spans="1:46">
      <c r="A21" s="14" t="s">
        <v>39</v>
      </c>
      <c r="B21" s="15"/>
      <c r="C21" s="15"/>
      <c r="D21" s="15"/>
      <c r="E21" s="16"/>
      <c r="F21" s="15"/>
      <c r="G21" s="20"/>
      <c r="H21" s="19"/>
      <c r="I21" s="19">
        <v>7.4</v>
      </c>
      <c r="J21" s="19" t="s">
        <v>40</v>
      </c>
      <c r="K21" s="19"/>
      <c r="L21" s="19"/>
      <c r="M21" s="19"/>
      <c r="N21" s="17"/>
      <c r="O21" s="27"/>
      <c r="P21" s="27"/>
      <c r="Q21" s="27"/>
      <c r="R21" s="27"/>
      <c r="S21" s="27"/>
      <c r="T21" s="27"/>
      <c r="U21" s="27"/>
      <c r="V21" s="27"/>
      <c r="W21" s="27"/>
      <c r="X21" s="27"/>
      <c r="Y21" s="27"/>
      <c r="Z21" s="27"/>
    </row>
    <row r="22" spans="1:46">
      <c r="A22" s="14" t="s">
        <v>41</v>
      </c>
      <c r="B22" s="15"/>
      <c r="C22" s="15"/>
      <c r="D22" s="15"/>
      <c r="E22" s="16"/>
      <c r="F22" s="15">
        <v>27.1</v>
      </c>
      <c r="G22" s="20">
        <v>34.299999999999997</v>
      </c>
      <c r="H22" s="19" t="s">
        <v>42</v>
      </c>
      <c r="I22" s="19"/>
      <c r="J22" s="19"/>
      <c r="K22" s="19"/>
      <c r="L22" s="19"/>
      <c r="M22" s="20"/>
      <c r="N22" s="17"/>
    </row>
    <row r="23" spans="1:46">
      <c r="A23" s="14" t="s">
        <v>43</v>
      </c>
      <c r="B23" s="15"/>
      <c r="C23" s="15"/>
      <c r="D23" s="15">
        <v>14.4</v>
      </c>
      <c r="E23" s="15">
        <v>17.8</v>
      </c>
      <c r="F23" s="15">
        <v>24.7</v>
      </c>
      <c r="G23" s="15">
        <v>28.4</v>
      </c>
      <c r="H23" s="15">
        <v>32.200000000000003</v>
      </c>
      <c r="I23" s="19">
        <v>39.299999999999997</v>
      </c>
      <c r="J23" s="19">
        <v>49.3</v>
      </c>
      <c r="K23" s="17">
        <v>47</v>
      </c>
      <c r="L23" s="17">
        <v>49.1</v>
      </c>
      <c r="M23" s="17">
        <v>50.4</v>
      </c>
      <c r="N23" s="17">
        <v>50.8</v>
      </c>
    </row>
    <row r="24" spans="1:46">
      <c r="A24" s="14" t="s">
        <v>44</v>
      </c>
      <c r="B24" s="15"/>
      <c r="C24" s="15">
        <v>2.2000000000000002</v>
      </c>
      <c r="D24" s="15">
        <v>3.9</v>
      </c>
      <c r="E24" s="15">
        <v>3.7</v>
      </c>
      <c r="F24" s="15">
        <v>15.1</v>
      </c>
      <c r="G24" s="15">
        <v>19.100000000000001</v>
      </c>
      <c r="H24" s="15">
        <v>22.1</v>
      </c>
      <c r="I24" s="19">
        <v>24.6</v>
      </c>
      <c r="J24" s="19">
        <v>28.8</v>
      </c>
      <c r="K24" s="19">
        <v>35.200000000000003</v>
      </c>
      <c r="L24" s="19">
        <v>35.700000000000003</v>
      </c>
      <c r="M24" s="20">
        <v>36</v>
      </c>
      <c r="N24" s="20">
        <v>32.799999999999997</v>
      </c>
    </row>
    <row r="25" spans="1:46">
      <c r="A25" s="24" t="s">
        <v>45</v>
      </c>
      <c r="B25" s="15"/>
      <c r="C25" s="15"/>
      <c r="D25" s="15"/>
      <c r="E25" s="15"/>
      <c r="F25" s="15"/>
      <c r="G25" s="15"/>
      <c r="H25" s="15"/>
      <c r="I25" s="19"/>
      <c r="J25" s="19"/>
      <c r="K25" s="19">
        <v>22.8</v>
      </c>
      <c r="L25" s="19">
        <v>25.9</v>
      </c>
      <c r="M25" s="20">
        <v>28.6</v>
      </c>
      <c r="N25" s="17">
        <v>33.5</v>
      </c>
    </row>
    <row r="26" spans="1:46">
      <c r="A26" s="24" t="s">
        <v>46</v>
      </c>
      <c r="B26" s="15"/>
      <c r="C26" s="15"/>
      <c r="D26" s="15"/>
      <c r="E26" s="15"/>
      <c r="F26" s="15"/>
      <c r="G26" s="20"/>
      <c r="H26" s="19"/>
      <c r="I26" s="19"/>
      <c r="J26" s="19">
        <v>0.1</v>
      </c>
      <c r="K26" s="19" t="s">
        <v>47</v>
      </c>
      <c r="L26" s="19">
        <v>19.3</v>
      </c>
      <c r="M26" s="20">
        <v>21.4</v>
      </c>
      <c r="N26" s="17">
        <v>16.7</v>
      </c>
    </row>
    <row r="27" spans="1:46">
      <c r="A27" s="14" t="s">
        <v>48</v>
      </c>
      <c r="B27" s="15">
        <v>0.70000000000000284</v>
      </c>
      <c r="C27" s="15">
        <v>22</v>
      </c>
      <c r="D27" s="15">
        <v>31.697000000000003</v>
      </c>
      <c r="E27" s="15">
        <v>58.084000000000003</v>
      </c>
      <c r="F27" s="15">
        <v>55.479999999999905</v>
      </c>
      <c r="G27" s="20">
        <v>-84.017999999999915</v>
      </c>
      <c r="H27" s="19">
        <v>337.33100000000013</v>
      </c>
      <c r="I27" s="19">
        <v>272.40100000000007</v>
      </c>
      <c r="J27" s="19">
        <v>231.87255000000005</v>
      </c>
      <c r="K27" s="19">
        <v>457.14705000000049</v>
      </c>
      <c r="L27" s="19">
        <v>346.59693000000016</v>
      </c>
      <c r="M27" s="20">
        <v>415.41404999999986</v>
      </c>
      <c r="N27" s="17">
        <v>744.29279999999972</v>
      </c>
    </row>
    <row r="28" spans="1:46">
      <c r="A28" s="14"/>
      <c r="B28" s="15"/>
      <c r="C28" s="15"/>
      <c r="D28" s="15"/>
      <c r="E28" s="15"/>
      <c r="F28" s="15"/>
      <c r="G28" s="20"/>
      <c r="H28" s="19"/>
      <c r="I28" s="19"/>
      <c r="J28" s="19"/>
      <c r="K28" s="19"/>
      <c r="L28" s="19"/>
      <c r="M28" s="20"/>
      <c r="N28" s="17"/>
    </row>
    <row r="29" spans="1:46">
      <c r="A29" s="14"/>
      <c r="B29" s="15"/>
      <c r="C29" s="15"/>
      <c r="D29" s="15"/>
      <c r="E29" s="15"/>
      <c r="F29" s="15"/>
      <c r="G29" s="20"/>
      <c r="H29" s="19"/>
      <c r="I29" s="19"/>
      <c r="J29" s="19"/>
      <c r="K29" s="19"/>
      <c r="L29" s="19"/>
      <c r="M29" s="20"/>
      <c r="N29" s="17"/>
    </row>
    <row r="30" spans="1:46">
      <c r="A30" s="14"/>
      <c r="B30" s="15"/>
      <c r="C30" s="15"/>
      <c r="D30" s="15"/>
      <c r="E30" s="15"/>
      <c r="F30" s="15"/>
      <c r="G30" s="20"/>
      <c r="H30" s="19"/>
      <c r="I30" s="19"/>
      <c r="J30" s="19"/>
      <c r="K30" s="19"/>
      <c r="L30" s="19"/>
      <c r="M30" s="20"/>
      <c r="N30" s="17"/>
    </row>
    <row r="31" spans="1:46" s="42" customFormat="1">
      <c r="A31" s="36" t="s">
        <v>49</v>
      </c>
      <c r="B31" s="37">
        <v>93.8</v>
      </c>
      <c r="C31" s="37">
        <v>142.4</v>
      </c>
      <c r="D31" s="37">
        <v>322.09699999999998</v>
      </c>
      <c r="E31" s="37">
        <v>395.18400000000003</v>
      </c>
      <c r="F31" s="37">
        <v>664.48</v>
      </c>
      <c r="G31" s="38">
        <v>842.08199999999999</v>
      </c>
      <c r="H31" s="39">
        <v>1270.431</v>
      </c>
      <c r="I31" s="39">
        <v>2065.201</v>
      </c>
      <c r="J31" s="39">
        <v>2931.1410000000001</v>
      </c>
      <c r="K31" s="39">
        <v>3474.62</v>
      </c>
      <c r="L31" s="39">
        <v>3748.0920000000001</v>
      </c>
      <c r="M31" s="40">
        <v>3967.587</v>
      </c>
      <c r="N31" s="39">
        <v>4090.9940000000001</v>
      </c>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row>
    <row r="32" spans="1:46" s="45" customFormat="1">
      <c r="A32" s="43" t="s">
        <v>50</v>
      </c>
      <c r="B32" s="17">
        <v>1710.5229999999999</v>
      </c>
      <c r="C32" s="17">
        <v>2170.3870000000002</v>
      </c>
      <c r="D32" s="17">
        <v>2403.2980000000002</v>
      </c>
      <c r="E32" s="17">
        <v>2489.116</v>
      </c>
      <c r="F32" s="17">
        <v>2663.692</v>
      </c>
      <c r="G32" s="17">
        <v>2931.2179999999998</v>
      </c>
      <c r="H32" s="17">
        <v>3046.1109999999999</v>
      </c>
      <c r="I32" s="17">
        <v>3190.152</v>
      </c>
      <c r="J32" s="17">
        <v>3390.7169999999996</v>
      </c>
      <c r="K32" s="17">
        <v>3415.364</v>
      </c>
      <c r="L32" s="17">
        <v>3501.7339999999999</v>
      </c>
      <c r="M32" s="17">
        <v>3419.8710000000001</v>
      </c>
      <c r="N32" s="17">
        <v>3204.9059999999999</v>
      </c>
      <c r="O32" s="44"/>
      <c r="P32" s="44"/>
      <c r="Q32" s="33"/>
      <c r="R32" s="33"/>
      <c r="S32" s="33"/>
      <c r="T32" s="33"/>
      <c r="U32" s="33"/>
      <c r="V32" s="33"/>
      <c r="W32" s="33"/>
      <c r="X32" s="33"/>
      <c r="Y32" s="33"/>
      <c r="Z32" s="33"/>
      <c r="AA32" s="33"/>
      <c r="AB32" s="33"/>
      <c r="AC32" s="33"/>
      <c r="AD32" s="33"/>
      <c r="AE32" s="33"/>
      <c r="AF32" s="33"/>
      <c r="AG32" s="33"/>
      <c r="AH32" s="33"/>
      <c r="AI32" s="33"/>
      <c r="AJ32" s="33"/>
      <c r="AK32" s="33"/>
      <c r="AL32" s="33"/>
      <c r="AM32" s="44"/>
      <c r="AN32" s="44"/>
      <c r="AO32" s="44"/>
      <c r="AP32" s="44"/>
      <c r="AQ32" s="44"/>
      <c r="AR32" s="44"/>
      <c r="AS32" s="44"/>
      <c r="AT32" s="44"/>
    </row>
    <row r="33" spans="1:46" s="43" customFormat="1">
      <c r="A33" s="43" t="s">
        <v>51</v>
      </c>
      <c r="B33" s="17" t="s">
        <v>52</v>
      </c>
      <c r="C33" s="17">
        <v>79.49438202247191</v>
      </c>
      <c r="D33" s="17">
        <v>70.351477970921806</v>
      </c>
      <c r="E33" s="17">
        <v>66.171707356573137</v>
      </c>
      <c r="F33" s="17">
        <v>62.183963399951843</v>
      </c>
      <c r="G33" s="17">
        <v>63.628007723713381</v>
      </c>
      <c r="H33" s="17">
        <v>44.866663360701992</v>
      </c>
      <c r="I33" s="17">
        <v>59.868264638647766</v>
      </c>
      <c r="J33" s="17">
        <v>71.34315442348219</v>
      </c>
      <c r="K33" s="17">
        <v>74.651989282281221</v>
      </c>
      <c r="L33" s="17">
        <v>80.013912945573367</v>
      </c>
      <c r="M33" s="17">
        <v>78.419778822745414</v>
      </c>
      <c r="N33" s="17">
        <v>75.025805464393258</v>
      </c>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row>
    <row r="34" spans="1:46" s="45" customFormat="1">
      <c r="A34" s="43" t="s">
        <v>53</v>
      </c>
      <c r="B34" s="17" t="s">
        <v>52</v>
      </c>
      <c r="C34" s="17">
        <v>1787.9884168665571</v>
      </c>
      <c r="D34" s="17">
        <v>1518.1643168381593</v>
      </c>
      <c r="E34" s="17">
        <v>1385.5910499881627</v>
      </c>
      <c r="F34" s="17">
        <v>1443.3322818227364</v>
      </c>
      <c r="G34" s="17">
        <v>1545.0899216796772</v>
      </c>
      <c r="H34" s="17">
        <v>709.60935608889054</v>
      </c>
      <c r="I34" s="17">
        <v>1072.312740932259</v>
      </c>
      <c r="J34" s="17">
        <v>1434.5500172445002</v>
      </c>
      <c r="K34" s="17">
        <v>1598.432120153843</v>
      </c>
      <c r="L34" s="17">
        <v>1834.5788800923594</v>
      </c>
      <c r="M34" s="17">
        <v>1760.4045568866256</v>
      </c>
      <c r="N34" s="17">
        <v>1965.3619252862259</v>
      </c>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row>
    <row r="35" spans="1:46" s="48" customFormat="1">
      <c r="A35" s="46" t="s">
        <v>54</v>
      </c>
      <c r="B35" s="32"/>
      <c r="C35" s="32"/>
      <c r="D35" s="32"/>
      <c r="E35" s="32"/>
      <c r="F35" s="32">
        <v>62.183963399951843</v>
      </c>
      <c r="G35" s="32">
        <v>63.628007723713402</v>
      </c>
      <c r="H35" s="32">
        <v>44.866663360701992</v>
      </c>
      <c r="I35" s="32">
        <v>59.059626641668295</v>
      </c>
      <c r="J35" s="32">
        <v>69.227937175318417</v>
      </c>
      <c r="K35" s="32">
        <v>64.31416816802988</v>
      </c>
      <c r="L35" s="32">
        <v>68.786867291411198</v>
      </c>
      <c r="M35" s="32">
        <v>67.009821082688291</v>
      </c>
      <c r="N35" s="32">
        <v>71.092775985493986</v>
      </c>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row>
    <row r="36" spans="1:46" s="50" customFormat="1">
      <c r="A36" s="46" t="s">
        <v>55</v>
      </c>
      <c r="B36" s="32"/>
      <c r="C36" s="32"/>
      <c r="D36" s="32"/>
      <c r="E36" s="32"/>
      <c r="F36" s="32">
        <v>1443.3322818227364</v>
      </c>
      <c r="G36" s="32">
        <v>1545.0899216796772</v>
      </c>
      <c r="H36" s="32">
        <v>709.60935608889054</v>
      </c>
      <c r="I36" s="32">
        <v>1047.8875938150634</v>
      </c>
      <c r="J36" s="32">
        <v>1378.8586942435106</v>
      </c>
      <c r="K36" s="32">
        <v>1222.5445843945115</v>
      </c>
      <c r="L36" s="32">
        <v>1450.1916133589234</v>
      </c>
      <c r="M36" s="32">
        <v>1415.8847781401598</v>
      </c>
      <c r="N36" s="32">
        <v>1626.5360123113228</v>
      </c>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row>
    <row r="37" spans="1:46">
      <c r="A37" s="43"/>
      <c r="B37" s="35"/>
      <c r="C37" s="17"/>
      <c r="D37" s="17"/>
      <c r="E37" s="17"/>
      <c r="F37" s="17"/>
      <c r="G37" s="17"/>
      <c r="H37" s="35"/>
      <c r="I37" s="35"/>
      <c r="J37" s="35"/>
      <c r="K37" s="35"/>
      <c r="L37" s="35"/>
      <c r="M37" s="17"/>
      <c r="N37" s="17"/>
    </row>
    <row r="38" spans="1:46">
      <c r="B38" s="51" t="s">
        <v>56</v>
      </c>
      <c r="C38" s="20"/>
      <c r="D38" s="19"/>
      <c r="E38" s="20"/>
      <c r="F38" s="20"/>
      <c r="G38" s="20"/>
      <c r="H38" s="19"/>
      <c r="I38" s="19"/>
      <c r="J38" s="19"/>
      <c r="K38" s="19"/>
      <c r="L38" s="19"/>
      <c r="M38" s="20"/>
      <c r="N38" s="17"/>
    </row>
    <row r="41" spans="1:46" s="45" customFormat="1">
      <c r="A41" s="29"/>
      <c r="B41" s="28"/>
      <c r="C41" s="28"/>
      <c r="D41" s="27"/>
      <c r="E41" s="52"/>
      <c r="F41" s="52"/>
      <c r="G41" s="52"/>
      <c r="H41" s="27"/>
      <c r="I41" s="27"/>
      <c r="J41" s="27"/>
      <c r="K41" s="27"/>
      <c r="L41" s="27"/>
      <c r="M41" s="28"/>
      <c r="N41" s="28"/>
      <c r="O41" s="33"/>
      <c r="P41" s="33"/>
      <c r="Q41" s="33"/>
      <c r="R41" s="33"/>
      <c r="S41" s="33"/>
      <c r="T41" s="33"/>
      <c r="U41" s="33"/>
      <c r="V41" s="33"/>
      <c r="W41" s="33"/>
      <c r="X41" s="33"/>
      <c r="Y41" s="44"/>
      <c r="Z41" s="44"/>
      <c r="AA41" s="44"/>
      <c r="AB41" s="44"/>
      <c r="AC41" s="44"/>
      <c r="AD41" s="44"/>
      <c r="AE41" s="44"/>
      <c r="AF41" s="44"/>
      <c r="AG41" s="44"/>
      <c r="AH41" s="44"/>
      <c r="AI41" s="44"/>
      <c r="AJ41" s="44"/>
      <c r="AK41" s="44"/>
      <c r="AL41" s="44"/>
      <c r="AM41" s="44"/>
      <c r="AN41" s="44"/>
      <c r="AO41" s="44"/>
      <c r="AP41" s="44"/>
      <c r="AQ41" s="44"/>
      <c r="AR41" s="44"/>
      <c r="AS41" s="44"/>
      <c r="AT41" s="44"/>
    </row>
    <row r="42" spans="1:46">
      <c r="D42" s="28"/>
      <c r="E42" s="28"/>
      <c r="F42" s="28"/>
      <c r="G42" s="28"/>
      <c r="H42" s="28"/>
      <c r="I42" s="28"/>
      <c r="J42" s="28"/>
      <c r="K42" s="28"/>
      <c r="L42" s="28"/>
    </row>
    <row r="43" spans="1:46">
      <c r="D43" s="28"/>
      <c r="E43" s="28"/>
      <c r="F43" s="28"/>
      <c r="G43" s="28"/>
      <c r="H43" s="28"/>
      <c r="I43" s="28"/>
      <c r="J43" s="28"/>
      <c r="K43" s="28"/>
      <c r="L43" s="28"/>
    </row>
    <row r="44" spans="1:46" s="45" customFormat="1">
      <c r="A44" s="34"/>
      <c r="B44" s="33"/>
      <c r="C44" s="33"/>
      <c r="D44" s="33"/>
      <c r="E44" s="33"/>
      <c r="F44" s="33"/>
      <c r="G44" s="33"/>
      <c r="H44" s="33"/>
      <c r="I44" s="33"/>
      <c r="J44" s="33"/>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row>
    <row r="45" spans="1:46">
      <c r="D45" s="28"/>
      <c r="E45" s="28"/>
      <c r="F45" s="28"/>
      <c r="G45" s="28"/>
      <c r="H45" s="28"/>
      <c r="I45" s="28"/>
      <c r="J45" s="28"/>
      <c r="K45" s="28"/>
      <c r="L45" s="28"/>
    </row>
    <row r="46" spans="1:46">
      <c r="D46" s="28"/>
      <c r="E46" s="28"/>
      <c r="F46" s="28"/>
      <c r="G46" s="28"/>
      <c r="H46" s="28"/>
      <c r="I46" s="28"/>
      <c r="J46" s="28"/>
      <c r="K46" s="28"/>
      <c r="L46" s="28"/>
    </row>
    <row r="47" spans="1:46">
      <c r="D47" s="28"/>
      <c r="E47" s="28"/>
      <c r="F47" s="28"/>
      <c r="G47" s="28"/>
      <c r="H47" s="28"/>
      <c r="I47" s="28"/>
      <c r="J47" s="28"/>
      <c r="K47" s="28"/>
      <c r="L47" s="28"/>
    </row>
    <row r="48" spans="1:46">
      <c r="D48" s="28"/>
      <c r="E48" s="28"/>
      <c r="F48" s="28"/>
      <c r="G48" s="28"/>
      <c r="H48" s="28"/>
      <c r="I48" s="28"/>
      <c r="J48" s="28"/>
      <c r="K48" s="28"/>
      <c r="L48" s="28"/>
    </row>
    <row r="49" spans="4:12">
      <c r="D49" s="28"/>
      <c r="E49" s="28"/>
      <c r="F49" s="28"/>
      <c r="G49" s="28"/>
      <c r="H49" s="28"/>
      <c r="I49" s="28"/>
      <c r="J49" s="28"/>
      <c r="K49" s="28"/>
      <c r="L49" s="28"/>
    </row>
    <row r="50" spans="4:12">
      <c r="D50" s="28"/>
      <c r="E50" s="28"/>
      <c r="F50" s="28"/>
      <c r="G50" s="28"/>
      <c r="H50" s="28"/>
      <c r="I50" s="28"/>
      <c r="J50" s="28"/>
      <c r="K50" s="28"/>
      <c r="L50" s="28"/>
    </row>
    <row r="51" spans="4:12">
      <c r="D51" s="28"/>
      <c r="E51" s="28"/>
      <c r="F51" s="28"/>
      <c r="G51" s="28"/>
      <c r="H51" s="28"/>
      <c r="I51" s="28"/>
      <c r="J51" s="28"/>
      <c r="K51" s="28"/>
      <c r="L51" s="28"/>
    </row>
    <row r="52" spans="4:12">
      <c r="D52" s="28"/>
      <c r="E52" s="28"/>
      <c r="F52" s="28"/>
      <c r="G52" s="28"/>
      <c r="H52" s="28"/>
      <c r="I52" s="28"/>
      <c r="J52" s="28"/>
      <c r="K52" s="28"/>
      <c r="L52" s="28"/>
    </row>
    <row r="53" spans="4:12">
      <c r="D53" s="28"/>
      <c r="E53" s="28"/>
      <c r="F53" s="28"/>
      <c r="G53" s="28"/>
      <c r="H53" s="28"/>
      <c r="I53" s="28"/>
      <c r="J53" s="28"/>
      <c r="K53" s="28"/>
      <c r="L53" s="28"/>
    </row>
    <row r="54" spans="4:12">
      <c r="D54" s="28"/>
      <c r="E54" s="28"/>
      <c r="F54" s="28"/>
      <c r="G54" s="28"/>
      <c r="H54" s="28"/>
      <c r="I54" s="28"/>
      <c r="J54" s="28"/>
      <c r="K54" s="28"/>
      <c r="L54" s="28"/>
    </row>
    <row r="55" spans="4:12">
      <c r="D55" s="28"/>
      <c r="E55" s="28"/>
      <c r="F55" s="28"/>
      <c r="G55" s="28"/>
      <c r="H55" s="28"/>
      <c r="I55" s="28"/>
      <c r="J55" s="28"/>
      <c r="K55" s="28"/>
      <c r="L55" s="28"/>
    </row>
    <row r="56" spans="4:12">
      <c r="D56" s="28"/>
      <c r="E56" s="28"/>
      <c r="F56" s="28"/>
      <c r="G56" s="28"/>
      <c r="H56" s="28"/>
      <c r="I56" s="28"/>
      <c r="J56" s="28"/>
      <c r="K56" s="28"/>
      <c r="L56" s="28"/>
    </row>
    <row r="57" spans="4:12">
      <c r="D57" s="28"/>
      <c r="E57" s="28"/>
      <c r="F57" s="28"/>
      <c r="G57" s="28"/>
      <c r="H57" s="28"/>
      <c r="I57" s="28"/>
      <c r="J57" s="28"/>
      <c r="K57" s="28"/>
      <c r="L57" s="28"/>
    </row>
    <row r="58" spans="4:12">
      <c r="D58" s="28"/>
      <c r="E58" s="28"/>
      <c r="F58" s="28"/>
      <c r="G58" s="28"/>
      <c r="H58" s="28"/>
      <c r="I58" s="28"/>
      <c r="J58" s="28"/>
      <c r="K58" s="28"/>
      <c r="L58" s="28"/>
    </row>
    <row r="59" spans="4:12">
      <c r="D59" s="28"/>
      <c r="E59" s="28"/>
      <c r="F59" s="28"/>
      <c r="G59" s="28"/>
      <c r="H59" s="28"/>
      <c r="I59" s="28"/>
      <c r="J59" s="28"/>
      <c r="K59" s="28"/>
      <c r="L59" s="28"/>
    </row>
    <row r="60" spans="4:12">
      <c r="D60" s="28"/>
      <c r="E60" s="28"/>
      <c r="F60" s="28"/>
      <c r="G60" s="28"/>
      <c r="H60" s="28"/>
      <c r="I60" s="28"/>
      <c r="J60" s="28"/>
      <c r="K60" s="28"/>
      <c r="L60" s="28"/>
    </row>
    <row r="61" spans="4:12">
      <c r="D61" s="28"/>
      <c r="E61" s="28"/>
      <c r="F61" s="28"/>
      <c r="G61" s="28"/>
      <c r="H61" s="28"/>
      <c r="I61" s="28"/>
      <c r="J61" s="28"/>
      <c r="K61" s="28"/>
      <c r="L61" s="28"/>
    </row>
    <row r="62" spans="4:12">
      <c r="D62" s="28"/>
      <c r="E62" s="28"/>
      <c r="F62" s="28"/>
      <c r="G62" s="28"/>
      <c r="H62" s="28"/>
      <c r="I62" s="28"/>
      <c r="J62" s="28"/>
      <c r="K62" s="28"/>
      <c r="L62" s="28"/>
    </row>
    <row r="63" spans="4:12">
      <c r="D63" s="28"/>
      <c r="E63" s="28"/>
      <c r="F63" s="28"/>
      <c r="G63" s="28"/>
      <c r="H63" s="28"/>
      <c r="I63" s="28"/>
      <c r="J63" s="28"/>
      <c r="K63" s="28"/>
      <c r="L63" s="28"/>
    </row>
    <row r="64" spans="4:12">
      <c r="D64" s="28"/>
      <c r="E64" s="28"/>
      <c r="F64" s="28"/>
      <c r="G64" s="28"/>
      <c r="H64" s="28"/>
      <c r="I64" s="28"/>
      <c r="J64" s="28"/>
      <c r="K64" s="28"/>
      <c r="L64" s="28"/>
    </row>
    <row r="65" spans="4:12">
      <c r="D65" s="28"/>
      <c r="E65" s="28"/>
      <c r="F65" s="28"/>
      <c r="G65" s="28"/>
      <c r="H65" s="28"/>
      <c r="I65" s="28"/>
      <c r="J65" s="28"/>
      <c r="K65" s="28"/>
      <c r="L65" s="28"/>
    </row>
    <row r="66" spans="4:12">
      <c r="D66" s="28"/>
      <c r="E66" s="28"/>
      <c r="F66" s="28"/>
      <c r="G66" s="28"/>
      <c r="H66" s="28"/>
      <c r="I66" s="28"/>
      <c r="J66" s="28"/>
      <c r="K66" s="28"/>
      <c r="L66" s="28"/>
    </row>
    <row r="67" spans="4:12">
      <c r="D67" s="28"/>
      <c r="E67" s="28"/>
      <c r="F67" s="28"/>
      <c r="G67" s="28"/>
      <c r="H67" s="28"/>
      <c r="I67" s="28"/>
      <c r="J67" s="28"/>
      <c r="K67" s="28"/>
      <c r="L67" s="28"/>
    </row>
    <row r="68" spans="4:12">
      <c r="D68" s="28"/>
      <c r="E68" s="28"/>
      <c r="F68" s="28"/>
      <c r="G68" s="28"/>
      <c r="H68" s="28"/>
      <c r="I68" s="28"/>
      <c r="J68" s="28"/>
      <c r="K68" s="28"/>
      <c r="L68" s="28"/>
    </row>
    <row r="69" spans="4:12">
      <c r="D69" s="28"/>
      <c r="E69" s="28"/>
      <c r="F69" s="28"/>
      <c r="G69" s="28"/>
      <c r="H69" s="28"/>
      <c r="I69" s="28"/>
      <c r="J69" s="28"/>
      <c r="K69" s="28"/>
      <c r="L69" s="28"/>
    </row>
    <row r="70" spans="4:12">
      <c r="D70" s="28"/>
      <c r="E70" s="28"/>
      <c r="F70" s="28"/>
      <c r="G70" s="28"/>
      <c r="H70" s="28"/>
      <c r="I70" s="28"/>
      <c r="J70" s="28"/>
      <c r="K70" s="28"/>
      <c r="L70" s="28"/>
    </row>
    <row r="71" spans="4:12">
      <c r="D71" s="28"/>
      <c r="E71" s="28"/>
      <c r="F71" s="28"/>
      <c r="G71" s="28"/>
      <c r="H71" s="28"/>
      <c r="I71" s="28"/>
      <c r="J71" s="28"/>
      <c r="K71" s="28"/>
      <c r="L71" s="28"/>
    </row>
    <row r="72" spans="4:12">
      <c r="D72" s="28"/>
      <c r="E72" s="28"/>
      <c r="F72" s="28"/>
      <c r="G72" s="28"/>
      <c r="H72" s="28"/>
      <c r="I72" s="28"/>
      <c r="J72" s="28"/>
      <c r="K72" s="28"/>
      <c r="L72" s="28"/>
    </row>
    <row r="73" spans="4:12">
      <c r="D73" s="28"/>
      <c r="E73" s="28"/>
      <c r="F73" s="28"/>
      <c r="G73" s="28"/>
      <c r="H73" s="28"/>
      <c r="I73" s="28"/>
      <c r="J73" s="28"/>
      <c r="K73" s="28"/>
      <c r="L73" s="28"/>
    </row>
    <row r="74" spans="4:12">
      <c r="D74" s="28"/>
      <c r="E74" s="28"/>
      <c r="F74" s="28"/>
      <c r="G74" s="28"/>
      <c r="H74" s="28"/>
      <c r="I74" s="28"/>
      <c r="J74" s="28"/>
      <c r="K74" s="28"/>
      <c r="L74" s="28"/>
    </row>
  </sheetData>
  <phoneticPr fontId="2" type="noConversion"/>
  <pageMargins left="0.75" right="0.75" top="1" bottom="1" header="0.5" footer="0.5"/>
  <legacy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H41"/>
  <sheetViews>
    <sheetView tabSelected="1" workbookViewId="0">
      <pane xSplit="1" ySplit="2" topLeftCell="B19" activePane="bottomRight" state="frozen"/>
      <selection pane="topRight" activeCell="B1" sqref="B1"/>
      <selection pane="bottomLeft" activeCell="A3" sqref="A3"/>
      <selection pane="bottomRight" activeCell="B40" sqref="B40:L40"/>
    </sheetView>
  </sheetViews>
  <sheetFormatPr baseColWidth="10" defaultRowHeight="15"/>
  <cols>
    <col min="1" max="1" width="22.7109375" style="45" customWidth="1"/>
    <col min="2" max="2" width="8.140625" style="44" customWidth="1"/>
    <col min="3" max="3" width="10" style="44" customWidth="1"/>
    <col min="4" max="4" width="9.85546875" style="44" customWidth="1"/>
    <col min="5" max="6" width="10.85546875" style="44" customWidth="1"/>
    <col min="7" max="7" width="12" style="44" customWidth="1"/>
    <col min="8" max="8" width="12.85546875" style="44" customWidth="1"/>
    <col min="9" max="9" width="10.7109375" style="44"/>
    <col min="10" max="10" width="18.7109375" style="44" customWidth="1"/>
    <col min="11" max="11" width="10.5703125" style="44" customWidth="1"/>
    <col min="12" max="12" width="8.85546875" style="44" customWidth="1"/>
    <col min="13" max="13" width="9.28515625" style="44" customWidth="1"/>
    <col min="14" max="15" width="9.42578125" style="44" customWidth="1"/>
    <col min="16" max="33" width="10.7109375" style="44"/>
    <col min="34" max="16384" width="10.7109375" style="45"/>
  </cols>
  <sheetData>
    <row r="1" spans="1:33" s="53" customFormat="1" ht="17">
      <c r="B1" s="54" t="s">
        <v>57</v>
      </c>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33" s="57" customFormat="1">
      <c r="A2" s="6"/>
      <c r="B2" s="7">
        <v>1984</v>
      </c>
      <c r="C2" s="7">
        <v>1988</v>
      </c>
      <c r="D2" s="7">
        <v>1990</v>
      </c>
      <c r="E2" s="8">
        <v>1992</v>
      </c>
      <c r="F2" s="7">
        <v>1996</v>
      </c>
      <c r="G2" s="7">
        <v>1998</v>
      </c>
      <c r="H2" s="9">
        <v>2000</v>
      </c>
      <c r="I2" s="9">
        <v>2004</v>
      </c>
      <c r="J2" s="9">
        <v>2008</v>
      </c>
      <c r="K2" s="9">
        <v>2010</v>
      </c>
      <c r="L2" s="9">
        <v>2011</v>
      </c>
      <c r="M2" s="9">
        <v>2012</v>
      </c>
      <c r="N2" s="10">
        <v>2013</v>
      </c>
      <c r="O2" s="10"/>
      <c r="P2" s="56"/>
      <c r="Q2" s="56"/>
      <c r="R2" s="56"/>
      <c r="S2" s="56"/>
      <c r="T2" s="56"/>
      <c r="U2" s="56"/>
      <c r="V2" s="56"/>
      <c r="W2" s="56"/>
      <c r="X2" s="56"/>
      <c r="Y2" s="56"/>
      <c r="Z2" s="56"/>
      <c r="AA2" s="56"/>
      <c r="AB2" s="56"/>
      <c r="AC2" s="56"/>
      <c r="AD2" s="56"/>
      <c r="AE2" s="56"/>
      <c r="AF2" s="56"/>
      <c r="AG2" s="56"/>
    </row>
    <row r="3" spans="1:33">
      <c r="A3" s="14" t="s">
        <v>10</v>
      </c>
      <c r="B3" s="15"/>
      <c r="C3" s="15"/>
      <c r="D3" s="15"/>
      <c r="E3" s="16"/>
      <c r="F3" s="15"/>
      <c r="G3" s="17"/>
      <c r="H3" s="18"/>
      <c r="I3" s="19"/>
      <c r="J3" s="20">
        <v>1.7638182537107563</v>
      </c>
      <c r="K3" s="20">
        <v>1.703783435310912</v>
      </c>
      <c r="L3" s="20">
        <v>26.261361780874111</v>
      </c>
      <c r="M3" s="20">
        <v>26.572826254345522</v>
      </c>
      <c r="N3" s="20">
        <v>33.522415334757277</v>
      </c>
      <c r="O3" s="20"/>
    </row>
    <row r="4" spans="1:33">
      <c r="A4" s="24" t="s">
        <v>11</v>
      </c>
      <c r="B4" s="25"/>
      <c r="C4" s="20">
        <v>14.115168539325843</v>
      </c>
      <c r="D4" s="20">
        <v>24.371540250297272</v>
      </c>
      <c r="E4" s="20">
        <v>22.495850034414349</v>
      </c>
      <c r="F4" s="20">
        <v>16.569347459667707</v>
      </c>
      <c r="G4" s="20">
        <v>15.592305737445999</v>
      </c>
      <c r="H4" s="20">
        <v>16.348782421083868</v>
      </c>
      <c r="I4" s="20">
        <v>17.954668819160943</v>
      </c>
      <c r="J4" s="20">
        <v>16.747744308445071</v>
      </c>
      <c r="K4" s="20">
        <v>15.072151774870344</v>
      </c>
      <c r="L4" s="20">
        <v>14.778185807605576</v>
      </c>
      <c r="M4" s="20">
        <v>14.154699065200083</v>
      </c>
      <c r="N4" s="17" t="s">
        <v>58</v>
      </c>
      <c r="O4" s="17"/>
    </row>
    <row r="5" spans="1:33">
      <c r="A5" s="24" t="s">
        <v>59</v>
      </c>
      <c r="B5" s="15"/>
      <c r="C5" s="15"/>
      <c r="D5" s="15"/>
      <c r="E5" s="17"/>
      <c r="F5" s="15"/>
      <c r="G5" s="20"/>
      <c r="H5" s="19"/>
      <c r="I5" s="19"/>
      <c r="J5" s="20">
        <v>23.052456364262245</v>
      </c>
      <c r="K5" s="20">
        <v>21.821091227242118</v>
      </c>
      <c r="L5" s="19" t="s">
        <v>58</v>
      </c>
      <c r="M5" s="19"/>
      <c r="N5" s="17"/>
      <c r="O5" s="17"/>
    </row>
    <row r="6" spans="1:33">
      <c r="A6" s="14" t="s">
        <v>60</v>
      </c>
      <c r="B6" s="15"/>
      <c r="C6" s="15"/>
      <c r="D6" s="17"/>
      <c r="E6" s="15"/>
      <c r="F6" s="15"/>
      <c r="G6" s="20"/>
      <c r="H6" s="20">
        <v>0.96817536725725373</v>
      </c>
      <c r="I6" s="20">
        <v>14.424746065879301</v>
      </c>
      <c r="J6" s="19" t="s">
        <v>15</v>
      </c>
      <c r="K6" s="19"/>
      <c r="L6" s="19"/>
      <c r="M6" s="19"/>
      <c r="N6" s="17"/>
      <c r="O6" s="17"/>
    </row>
    <row r="7" spans="1:33">
      <c r="A7" s="14" t="s">
        <v>61</v>
      </c>
      <c r="B7" s="15"/>
      <c r="C7" s="20">
        <v>3.5112359550561791</v>
      </c>
      <c r="D7" s="20">
        <v>3.72558577074608</v>
      </c>
      <c r="E7" s="20">
        <v>4.0234422446252882</v>
      </c>
      <c r="F7" s="20">
        <v>6.4561762581266544</v>
      </c>
      <c r="G7" s="20">
        <v>7.3627033946812777</v>
      </c>
      <c r="H7" s="20">
        <v>7.7454029380580298</v>
      </c>
      <c r="I7" s="20">
        <v>8.9531236911080327</v>
      </c>
      <c r="J7" s="19" t="s">
        <v>17</v>
      </c>
      <c r="K7" s="19"/>
      <c r="L7" s="19"/>
      <c r="M7" s="19"/>
      <c r="N7" s="17"/>
      <c r="O7" s="17"/>
    </row>
    <row r="8" spans="1:33">
      <c r="A8" s="24" t="s">
        <v>62</v>
      </c>
      <c r="B8" s="15"/>
      <c r="C8" s="15"/>
      <c r="D8" s="15"/>
      <c r="E8" s="16"/>
      <c r="F8" s="15"/>
      <c r="G8" s="20">
        <v>9.5240131008619109</v>
      </c>
      <c r="H8" s="20">
        <v>9.2881864501102385</v>
      </c>
      <c r="I8" s="19" t="s">
        <v>19</v>
      </c>
      <c r="J8" s="19"/>
      <c r="K8" s="19"/>
      <c r="L8" s="19"/>
      <c r="M8" s="19"/>
      <c r="N8" s="17"/>
      <c r="O8" s="17"/>
    </row>
    <row r="9" spans="1:33">
      <c r="A9" s="14" t="s">
        <v>20</v>
      </c>
      <c r="B9" s="15"/>
      <c r="C9" s="20">
        <v>21.839887640449437</v>
      </c>
      <c r="D9" s="20">
        <v>24.185260961759969</v>
      </c>
      <c r="E9" s="20">
        <v>24.064739463136156</v>
      </c>
      <c r="F9" s="20">
        <v>30.640500842764268</v>
      </c>
      <c r="G9" s="20">
        <v>28.132652164516049</v>
      </c>
      <c r="H9" s="19" t="s">
        <v>22</v>
      </c>
      <c r="I9" s="19"/>
      <c r="J9" s="19"/>
      <c r="K9" s="19"/>
      <c r="L9" s="19"/>
      <c r="M9" s="19"/>
      <c r="N9" s="17"/>
      <c r="O9" s="17"/>
    </row>
    <row r="10" spans="1:33">
      <c r="A10" s="24" t="s">
        <v>23</v>
      </c>
      <c r="B10" s="15"/>
      <c r="C10" s="15"/>
      <c r="D10" s="15"/>
      <c r="E10" s="17"/>
      <c r="F10" s="20">
        <v>3.702143029135565</v>
      </c>
      <c r="G10" s="20">
        <v>9.4290104764144118</v>
      </c>
      <c r="H10" s="20">
        <v>11.256022562421728</v>
      </c>
      <c r="I10" s="20">
        <v>15.911284180087074</v>
      </c>
      <c r="J10" s="20">
        <v>15.279662424973756</v>
      </c>
      <c r="K10" s="20">
        <v>27.420925165917424</v>
      </c>
      <c r="L10" s="20">
        <v>27.747319702931517</v>
      </c>
      <c r="M10" s="20">
        <v>26.282295763142688</v>
      </c>
      <c r="N10" s="20">
        <v>26.037711128395692</v>
      </c>
      <c r="O10" s="17"/>
    </row>
    <row r="11" spans="1:33" s="48" customFormat="1">
      <c r="A11" s="30" t="s">
        <v>24</v>
      </c>
      <c r="B11" s="31"/>
      <c r="C11" s="31"/>
      <c r="D11" s="31"/>
      <c r="E11" s="31"/>
      <c r="F11" s="31"/>
      <c r="G11" s="31"/>
      <c r="H11" s="31"/>
      <c r="I11" s="58">
        <v>0.80863799697947081</v>
      </c>
      <c r="J11" s="58">
        <v>2.1152172481637694</v>
      </c>
      <c r="K11" s="58">
        <v>13.892166625415154</v>
      </c>
      <c r="L11" s="58">
        <v>14.407330449732825</v>
      </c>
      <c r="M11" s="58">
        <v>13.796798910773727</v>
      </c>
      <c r="N11" s="58">
        <v>13.297501780740816</v>
      </c>
      <c r="O11" s="32"/>
      <c r="P11" s="47"/>
      <c r="Q11" s="47"/>
      <c r="R11" s="47"/>
      <c r="S11" s="47"/>
      <c r="T11" s="47"/>
      <c r="U11" s="47"/>
      <c r="V11" s="47"/>
      <c r="W11" s="47"/>
      <c r="X11" s="47"/>
      <c r="Y11" s="47"/>
      <c r="Z11" s="47"/>
      <c r="AA11" s="47"/>
      <c r="AB11" s="47"/>
      <c r="AC11" s="47"/>
      <c r="AD11" s="47"/>
      <c r="AE11" s="47"/>
      <c r="AF11" s="47"/>
      <c r="AG11" s="47"/>
    </row>
    <row r="12" spans="1:33" s="48" customFormat="1">
      <c r="A12" s="30" t="s">
        <v>25</v>
      </c>
      <c r="B12" s="31"/>
      <c r="C12" s="31"/>
      <c r="D12" s="31"/>
      <c r="E12" s="31"/>
      <c r="F12" s="58">
        <v>3.702143029135565</v>
      </c>
      <c r="G12" s="58">
        <v>9.4290104764144118</v>
      </c>
      <c r="H12" s="58">
        <v>11.256022562421728</v>
      </c>
      <c r="I12" s="58">
        <v>15.102646183107602</v>
      </c>
      <c r="J12" s="58">
        <v>13.164445176809986</v>
      </c>
      <c r="K12" s="58">
        <v>13.52875854050227</v>
      </c>
      <c r="L12" s="58">
        <v>13.339989253198695</v>
      </c>
      <c r="M12" s="58">
        <v>12.485496852368959</v>
      </c>
      <c r="N12" s="58">
        <v>12.74020934765487</v>
      </c>
      <c r="O12" s="32"/>
      <c r="P12" s="47"/>
      <c r="Q12" s="47"/>
      <c r="R12" s="47"/>
      <c r="S12" s="47"/>
      <c r="T12" s="47"/>
      <c r="U12" s="47"/>
      <c r="V12" s="47"/>
      <c r="W12" s="47"/>
      <c r="X12" s="47"/>
      <c r="Y12" s="47"/>
      <c r="Z12" s="47"/>
      <c r="AA12" s="47"/>
      <c r="AB12" s="47"/>
      <c r="AC12" s="47"/>
      <c r="AD12" s="47"/>
      <c r="AE12" s="47"/>
      <c r="AF12" s="47"/>
      <c r="AG12" s="47"/>
    </row>
    <row r="13" spans="1:33">
      <c r="A13" s="24" t="s">
        <v>26</v>
      </c>
      <c r="B13" s="15"/>
      <c r="C13" s="15"/>
      <c r="D13" s="15"/>
      <c r="E13" s="17"/>
      <c r="F13" s="16"/>
      <c r="G13" s="19">
        <v>0.40376115390187656</v>
      </c>
      <c r="H13" s="19">
        <v>1.3617425897195519</v>
      </c>
      <c r="I13" s="19">
        <v>1.9707524836565546</v>
      </c>
      <c r="J13" s="19">
        <v>16.263291325801113</v>
      </c>
      <c r="K13" s="19" t="s">
        <v>27</v>
      </c>
      <c r="L13" s="19"/>
      <c r="M13" s="19"/>
      <c r="N13" s="17"/>
      <c r="O13" s="20"/>
    </row>
    <row r="14" spans="1:33">
      <c r="A14" s="14" t="s">
        <v>28</v>
      </c>
      <c r="B14" s="15"/>
      <c r="C14" s="15"/>
      <c r="D14" s="15"/>
      <c r="E14" s="15"/>
      <c r="F14" s="19">
        <v>2.7088851432699252</v>
      </c>
      <c r="G14" s="19">
        <v>9.1677532591837849</v>
      </c>
      <c r="H14" s="19">
        <v>7.973671927086162</v>
      </c>
      <c r="I14" s="19">
        <v>11.577565573520445</v>
      </c>
      <c r="J14" s="19" t="s">
        <v>29</v>
      </c>
      <c r="K14" s="19"/>
      <c r="L14" s="19"/>
      <c r="M14" s="19"/>
      <c r="N14" s="17"/>
      <c r="O14" s="17"/>
    </row>
    <row r="15" spans="1:33">
      <c r="A15" s="14" t="s">
        <v>30</v>
      </c>
      <c r="B15" s="15"/>
      <c r="C15" s="15"/>
      <c r="D15" s="19">
        <v>2.1422118181789958</v>
      </c>
      <c r="E15" s="19">
        <v>7.4142677841208151</v>
      </c>
      <c r="F15" s="19">
        <v>4.7856970864435349</v>
      </c>
      <c r="G15" s="19">
        <v>6.4483031343740862</v>
      </c>
      <c r="H15" s="19" t="s">
        <v>31</v>
      </c>
      <c r="I15" s="19"/>
      <c r="J15" s="19"/>
      <c r="K15" s="19"/>
      <c r="L15" s="19"/>
      <c r="M15" s="19"/>
      <c r="N15" s="17"/>
      <c r="O15" s="17"/>
    </row>
    <row r="16" spans="1:33">
      <c r="A16" s="14" t="s">
        <v>32</v>
      </c>
      <c r="B16" s="15"/>
      <c r="C16" s="15"/>
      <c r="D16" s="19">
        <v>2.3284911067162999</v>
      </c>
      <c r="E16" s="19">
        <v>2.2521154702619537</v>
      </c>
      <c r="F16" s="19">
        <v>5.2221285817481338</v>
      </c>
      <c r="G16" s="35" t="s">
        <v>33</v>
      </c>
      <c r="H16" s="19"/>
      <c r="I16" s="19"/>
      <c r="J16" s="19"/>
      <c r="K16" s="19"/>
      <c r="L16" s="19"/>
      <c r="M16" s="19"/>
      <c r="N16" s="17"/>
      <c r="O16" s="17"/>
    </row>
    <row r="17" spans="1:34">
      <c r="A17" s="14" t="s">
        <v>34</v>
      </c>
      <c r="B17" s="15"/>
      <c r="C17" s="19">
        <v>13.132022471910112</v>
      </c>
      <c r="D17" s="19">
        <v>5.9298906851041782</v>
      </c>
      <c r="E17" s="16" t="s">
        <v>35</v>
      </c>
      <c r="F17" s="15"/>
      <c r="G17" s="35"/>
      <c r="H17" s="19"/>
      <c r="I17" s="19"/>
      <c r="J17" s="19"/>
      <c r="K17" s="19"/>
      <c r="L17" s="19"/>
      <c r="M17" s="19"/>
      <c r="N17" s="17"/>
      <c r="O17" s="17"/>
    </row>
    <row r="18" spans="1:34" s="43" customFormat="1">
      <c r="A18" s="14" t="s">
        <v>36</v>
      </c>
      <c r="B18" s="15"/>
      <c r="C18" s="19">
        <v>30.407303370786515</v>
      </c>
      <c r="D18" s="19">
        <v>14.157225928835102</v>
      </c>
      <c r="E18" s="19">
        <v>12.120936070286245</v>
      </c>
      <c r="F18" s="19">
        <v>2.979773657596918</v>
      </c>
      <c r="G18" s="19">
        <v>3.0875852945437621</v>
      </c>
      <c r="H18" s="19">
        <v>5.8956369924852279</v>
      </c>
      <c r="I18" s="19">
        <v>5.3215159202421463</v>
      </c>
      <c r="J18" s="19">
        <v>9.491184490954204</v>
      </c>
      <c r="K18" s="19">
        <v>10.337821114251343</v>
      </c>
      <c r="L18" s="19">
        <v>11.227045654162172</v>
      </c>
      <c r="M18" s="19">
        <v>11.409957740057118</v>
      </c>
      <c r="N18" s="17">
        <v>11.532649522341025</v>
      </c>
      <c r="O18" s="19"/>
      <c r="P18" s="40"/>
      <c r="Q18" s="40"/>
      <c r="R18" s="40"/>
      <c r="S18" s="40"/>
      <c r="T18" s="40"/>
      <c r="U18" s="40"/>
      <c r="V18" s="40"/>
      <c r="W18" s="40"/>
      <c r="X18" s="40"/>
      <c r="Y18" s="40"/>
      <c r="Z18" s="40"/>
      <c r="AA18" s="40"/>
      <c r="AB18" s="40"/>
      <c r="AC18" s="40"/>
      <c r="AD18" s="40"/>
      <c r="AE18" s="40"/>
      <c r="AF18" s="40"/>
      <c r="AG18" s="40"/>
    </row>
    <row r="19" spans="1:34">
      <c r="A19" s="14" t="s">
        <v>37</v>
      </c>
      <c r="B19" s="15"/>
      <c r="C19" s="15"/>
      <c r="D19" s="19">
        <v>7.6374508300294641</v>
      </c>
      <c r="E19" s="19">
        <v>7.4901817887363862</v>
      </c>
      <c r="F19" s="19">
        <v>8.5179388393932101</v>
      </c>
      <c r="G19" s="19">
        <v>10.379036720889415</v>
      </c>
      <c r="H19" s="19">
        <v>7.6352041157685857</v>
      </c>
      <c r="I19" s="19">
        <v>5.9558367442200542</v>
      </c>
      <c r="J19" s="19">
        <v>4.8957044372822729</v>
      </c>
      <c r="K19" s="19">
        <v>4.7976469369312325</v>
      </c>
      <c r="L19" s="19">
        <v>4.255498530985899</v>
      </c>
      <c r="M19" s="19">
        <v>4.2292708389255234</v>
      </c>
      <c r="N19" s="17">
        <v>3.9330294788992601</v>
      </c>
      <c r="O19" s="19"/>
    </row>
    <row r="20" spans="1:34">
      <c r="A20" s="14" t="s">
        <v>38</v>
      </c>
      <c r="B20" s="15"/>
      <c r="C20" s="15"/>
      <c r="D20" s="15"/>
      <c r="E20" s="15"/>
      <c r="F20" s="15"/>
      <c r="G20" s="19">
        <v>0.73627033946812781</v>
      </c>
      <c r="H20" s="19">
        <v>0.70054965598289087</v>
      </c>
      <c r="I20" s="19">
        <v>1.288010222733768</v>
      </c>
      <c r="J20" s="19">
        <v>1.9309886491301511</v>
      </c>
      <c r="K20" s="19">
        <v>2.6679176427925935</v>
      </c>
      <c r="L20" s="19">
        <v>3.0148672978144613</v>
      </c>
      <c r="M20" s="19">
        <v>3.4428986686366301</v>
      </c>
      <c r="N20" s="17">
        <v>3.5101493671220245</v>
      </c>
      <c r="O20" s="19"/>
    </row>
    <row r="21" spans="1:34">
      <c r="A21" s="14" t="s">
        <v>39</v>
      </c>
      <c r="B21" s="15"/>
      <c r="C21" s="15"/>
      <c r="D21" s="15"/>
      <c r="E21" s="16"/>
      <c r="F21" s="15"/>
      <c r="G21" s="20"/>
      <c r="H21" s="19"/>
      <c r="I21" s="19">
        <v>0.35831863339210085</v>
      </c>
      <c r="J21" s="19" t="s">
        <v>63</v>
      </c>
      <c r="K21" s="19"/>
      <c r="L21" s="19"/>
      <c r="M21" s="19"/>
      <c r="N21" s="17"/>
      <c r="O21" s="17"/>
    </row>
    <row r="22" spans="1:34">
      <c r="A22" s="14" t="s">
        <v>0</v>
      </c>
      <c r="B22" s="15"/>
      <c r="C22" s="15"/>
      <c r="D22" s="15"/>
      <c r="E22" s="16"/>
      <c r="F22" s="19">
        <v>4.0783770768119432</v>
      </c>
      <c r="G22" s="19">
        <v>4.0732375231865774</v>
      </c>
      <c r="H22" s="19" t="s">
        <v>42</v>
      </c>
      <c r="I22" s="19"/>
      <c r="J22" s="19"/>
      <c r="K22" s="19"/>
      <c r="L22" s="19"/>
      <c r="M22" s="20"/>
      <c r="N22" s="17"/>
      <c r="O22" s="17"/>
    </row>
    <row r="23" spans="1:34">
      <c r="A23" s="14" t="s">
        <v>43</v>
      </c>
      <c r="B23" s="15"/>
      <c r="C23" s="15"/>
      <c r="D23" s="19">
        <v>4.4707029248952956</v>
      </c>
      <c r="E23" s="19">
        <v>4.5042309405239074</v>
      </c>
      <c r="F23" s="19">
        <v>3.7171923910426194</v>
      </c>
      <c r="G23" s="19">
        <v>3.3725931678862628</v>
      </c>
      <c r="H23" s="19">
        <v>2.5345729126572007</v>
      </c>
      <c r="I23" s="19">
        <v>1.9029624719337244</v>
      </c>
      <c r="J23" s="19">
        <v>1.6819388763624814</v>
      </c>
      <c r="K23" s="19">
        <v>1.3526659030340009</v>
      </c>
      <c r="L23" s="19">
        <v>1.3099998612627439</v>
      </c>
      <c r="M23" s="19">
        <v>1.2702935058512894</v>
      </c>
      <c r="N23" s="17">
        <v>1.2417520045250616</v>
      </c>
      <c r="O23" s="17"/>
    </row>
    <row r="24" spans="1:34">
      <c r="A24" s="14" t="s">
        <v>44</v>
      </c>
      <c r="B24" s="15"/>
      <c r="C24" s="19">
        <v>1.5449438202247192</v>
      </c>
      <c r="D24" s="19">
        <v>1.210815375492476</v>
      </c>
      <c r="E24" s="19">
        <v>0.93627272359204827</v>
      </c>
      <c r="F24" s="19">
        <v>2.2724536479653263</v>
      </c>
      <c r="G24" s="19">
        <v>2.2681876586840715</v>
      </c>
      <c r="H24" s="19">
        <v>1.7395671232833583</v>
      </c>
      <c r="I24" s="19">
        <v>1.1911673488440109</v>
      </c>
      <c r="J24" s="19">
        <v>0.9825525281792995</v>
      </c>
      <c r="K24" s="19">
        <v>1.0130604209956773</v>
      </c>
      <c r="L24" s="19">
        <v>0.95248462417678126</v>
      </c>
      <c r="M24" s="19">
        <v>0.90735250417949243</v>
      </c>
      <c r="N24" s="17">
        <v>0.80176113677996097</v>
      </c>
      <c r="O24" s="20"/>
    </row>
    <row r="25" spans="1:34">
      <c r="A25" s="24" t="s">
        <v>45</v>
      </c>
      <c r="B25" s="15"/>
      <c r="C25" s="15"/>
      <c r="D25" s="15"/>
      <c r="E25" s="15"/>
      <c r="F25" s="15"/>
      <c r="G25" s="15"/>
      <c r="H25" s="15"/>
      <c r="I25" s="19"/>
      <c r="J25" s="19"/>
      <c r="K25" s="19">
        <v>0.65618686359947276</v>
      </c>
      <c r="L25" s="19">
        <v>0.69101825675570394</v>
      </c>
      <c r="M25" s="19">
        <v>0.72084115609815236</v>
      </c>
      <c r="N25" s="17">
        <v>0.81887189274782601</v>
      </c>
      <c r="O25" s="17"/>
    </row>
    <row r="26" spans="1:34" ht="27" customHeight="1">
      <c r="A26" s="24" t="s">
        <v>46</v>
      </c>
      <c r="B26" s="15"/>
      <c r="C26" s="15"/>
      <c r="D26" s="15"/>
      <c r="E26" s="15"/>
      <c r="F26" s="15"/>
      <c r="G26" s="20"/>
      <c r="H26" s="19"/>
      <c r="I26" s="19"/>
      <c r="J26" s="19"/>
      <c r="K26" s="19" t="s">
        <v>1</v>
      </c>
      <c r="L26" s="19">
        <v>0.51492866237008061</v>
      </c>
      <c r="M26" s="19">
        <v>0.53937065526225381</v>
      </c>
      <c r="N26" s="17">
        <v>0</v>
      </c>
      <c r="O26" s="17"/>
    </row>
    <row r="27" spans="1:34" s="60" customFormat="1">
      <c r="A27" s="14" t="s">
        <v>48</v>
      </c>
      <c r="B27" s="15">
        <v>0.70000000000000284</v>
      </c>
      <c r="C27" s="15">
        <v>22</v>
      </c>
      <c r="D27" s="15">
        <v>31.697000000000003</v>
      </c>
      <c r="E27" s="15">
        <v>58.084000000000003</v>
      </c>
      <c r="F27" s="15">
        <v>55.479999999999905</v>
      </c>
      <c r="G27" s="20">
        <v>-84.017999999999915</v>
      </c>
      <c r="H27" s="19">
        <v>337.33100000000013</v>
      </c>
      <c r="I27" s="19">
        <v>272.40100000000007</v>
      </c>
      <c r="J27" s="19">
        <v>231.87255000000005</v>
      </c>
      <c r="K27" s="19">
        <v>457.14705000000049</v>
      </c>
      <c r="L27" s="19">
        <v>346.59693000000016</v>
      </c>
      <c r="M27" s="20">
        <v>415.41404999999986</v>
      </c>
      <c r="N27" s="35">
        <v>18.193446384912804</v>
      </c>
      <c r="O27" s="35"/>
      <c r="P27" s="59"/>
      <c r="Q27" s="59"/>
      <c r="R27" s="59"/>
      <c r="S27" s="59"/>
      <c r="T27" s="59"/>
      <c r="U27" s="59"/>
      <c r="V27" s="59"/>
      <c r="W27" s="59"/>
      <c r="X27" s="59"/>
      <c r="Y27" s="59"/>
      <c r="Z27" s="59"/>
      <c r="AA27" s="59"/>
      <c r="AB27" s="59"/>
      <c r="AC27" s="59"/>
      <c r="AD27" s="59"/>
      <c r="AE27" s="59"/>
      <c r="AF27" s="59"/>
      <c r="AG27" s="59"/>
    </row>
    <row r="28" spans="1:34" s="60" customFormat="1">
      <c r="A28" s="14"/>
      <c r="B28" s="15"/>
      <c r="C28" s="15"/>
      <c r="D28" s="15"/>
      <c r="E28" s="15"/>
      <c r="F28" s="15"/>
      <c r="G28" s="20"/>
      <c r="H28" s="19"/>
      <c r="I28" s="19"/>
      <c r="J28" s="19"/>
      <c r="K28" s="19"/>
      <c r="L28" s="19"/>
      <c r="M28" s="20"/>
      <c r="N28" s="17"/>
      <c r="O28" s="17"/>
      <c r="P28" s="59"/>
      <c r="Q28" s="59"/>
      <c r="R28" s="59"/>
      <c r="S28" s="59"/>
      <c r="T28" s="59"/>
      <c r="U28" s="59"/>
      <c r="V28" s="59"/>
      <c r="W28" s="59"/>
      <c r="X28" s="59"/>
      <c r="Y28" s="59"/>
      <c r="Z28" s="59"/>
      <c r="AA28" s="59"/>
      <c r="AB28" s="59"/>
      <c r="AC28" s="59"/>
      <c r="AD28" s="59"/>
      <c r="AE28" s="59"/>
      <c r="AF28" s="59"/>
      <c r="AG28" s="59"/>
    </row>
    <row r="29" spans="1:34" s="60" customFormat="1">
      <c r="A29" s="14"/>
      <c r="B29" s="15"/>
      <c r="C29" s="15"/>
      <c r="D29" s="15"/>
      <c r="E29" s="15"/>
      <c r="F29" s="15"/>
      <c r="G29" s="20"/>
      <c r="H29" s="19"/>
      <c r="I29" s="19"/>
      <c r="J29" s="19"/>
      <c r="K29" s="19"/>
      <c r="L29" s="19"/>
      <c r="M29" s="20"/>
      <c r="N29" s="17"/>
      <c r="O29" s="17"/>
      <c r="P29" s="59"/>
      <c r="Q29" s="59"/>
      <c r="R29" s="59"/>
      <c r="S29" s="59"/>
      <c r="T29" s="59"/>
      <c r="U29" s="59"/>
      <c r="V29" s="59"/>
      <c r="W29" s="59"/>
      <c r="X29" s="59"/>
      <c r="Y29" s="59"/>
      <c r="Z29" s="59"/>
      <c r="AA29" s="59"/>
      <c r="AB29" s="59"/>
      <c r="AC29" s="59"/>
      <c r="AD29" s="59"/>
      <c r="AE29" s="59"/>
      <c r="AF29" s="59"/>
      <c r="AG29" s="59"/>
    </row>
    <row r="30" spans="1:34" s="60" customFormat="1">
      <c r="A30" s="14"/>
      <c r="B30" s="15"/>
      <c r="C30" s="15"/>
      <c r="D30" s="15"/>
      <c r="E30" s="15"/>
      <c r="F30" s="15"/>
      <c r="G30" s="20"/>
      <c r="H30" s="19"/>
      <c r="I30" s="19"/>
      <c r="J30" s="19"/>
      <c r="K30" s="19"/>
      <c r="L30" s="19"/>
      <c r="M30" s="20"/>
      <c r="N30" s="17"/>
      <c r="O30" s="17"/>
      <c r="P30" s="59"/>
      <c r="Q30" s="59"/>
      <c r="R30" s="59"/>
      <c r="S30" s="59"/>
      <c r="T30" s="59"/>
      <c r="U30" s="59"/>
      <c r="V30" s="59"/>
      <c r="W30" s="59"/>
      <c r="X30" s="59"/>
      <c r="Y30" s="59"/>
      <c r="Z30" s="59"/>
      <c r="AA30" s="59"/>
      <c r="AB30" s="59"/>
      <c r="AC30" s="59"/>
      <c r="AD30" s="59"/>
      <c r="AE30" s="59"/>
      <c r="AF30" s="59"/>
      <c r="AG30" s="59"/>
    </row>
    <row r="31" spans="1:34" s="43" customFormat="1">
      <c r="A31" s="36" t="s">
        <v>2</v>
      </c>
      <c r="B31" s="39">
        <v>93.8</v>
      </c>
      <c r="C31" s="39">
        <v>142.4</v>
      </c>
      <c r="D31" s="39">
        <v>322.09699999999998</v>
      </c>
      <c r="E31" s="39">
        <v>395.18400000000003</v>
      </c>
      <c r="F31" s="39">
        <v>664.48</v>
      </c>
      <c r="G31" s="39">
        <v>842.08199999999999</v>
      </c>
      <c r="H31" s="39">
        <v>1270.431</v>
      </c>
      <c r="I31" s="39">
        <v>2065.201</v>
      </c>
      <c r="J31" s="39">
        <v>2931.1410000000001</v>
      </c>
      <c r="K31" s="39">
        <v>3474.62</v>
      </c>
      <c r="L31" s="39">
        <v>3748.0920000000001</v>
      </c>
      <c r="M31" s="39">
        <v>3967.587</v>
      </c>
      <c r="N31" s="39">
        <v>4090.9940000000001</v>
      </c>
      <c r="O31" s="39"/>
      <c r="P31" s="40"/>
      <c r="Q31" s="40"/>
      <c r="R31" s="40"/>
      <c r="S31" s="40"/>
      <c r="T31" s="40"/>
      <c r="U31" s="40"/>
      <c r="V31" s="40"/>
      <c r="W31" s="40"/>
      <c r="X31" s="40"/>
      <c r="Y31" s="40"/>
      <c r="Z31" s="40"/>
      <c r="AA31" s="40"/>
      <c r="AB31" s="40"/>
      <c r="AC31" s="40"/>
      <c r="AD31" s="40"/>
      <c r="AE31" s="40"/>
      <c r="AF31" s="40"/>
      <c r="AG31" s="40"/>
    </row>
    <row r="32" spans="1:34">
      <c r="A32" s="43" t="s">
        <v>3</v>
      </c>
      <c r="B32" s="19">
        <v>1710.5229999999999</v>
      </c>
      <c r="C32" s="19">
        <v>2170.3870000000002</v>
      </c>
      <c r="D32" s="19">
        <v>2403.2980000000002</v>
      </c>
      <c r="E32" s="19">
        <v>2489.116</v>
      </c>
      <c r="F32" s="19">
        <v>2663.692</v>
      </c>
      <c r="G32" s="19">
        <v>2931.2179999999998</v>
      </c>
      <c r="H32" s="19">
        <v>3046.1109999999999</v>
      </c>
      <c r="I32" s="19">
        <v>3190.152</v>
      </c>
      <c r="J32" s="19">
        <v>3390.7169999999996</v>
      </c>
      <c r="K32" s="19">
        <v>3415.364</v>
      </c>
      <c r="L32" s="19">
        <v>3501.7339999999999</v>
      </c>
      <c r="M32" s="19">
        <v>3419.8710000000001</v>
      </c>
      <c r="N32" s="19">
        <v>3204.9059999999999</v>
      </c>
      <c r="O32" s="17"/>
      <c r="P32" s="33"/>
      <c r="Q32" s="33"/>
      <c r="R32" s="33"/>
      <c r="S32" s="33"/>
      <c r="T32" s="33"/>
      <c r="U32" s="33"/>
      <c r="V32" s="33"/>
      <c r="W32" s="33"/>
      <c r="X32" s="33"/>
      <c r="Y32" s="33"/>
      <c r="Z32" s="33"/>
      <c r="AA32" s="33"/>
      <c r="AB32" s="33"/>
      <c r="AC32" s="33"/>
      <c r="AD32" s="33"/>
      <c r="AE32" s="33"/>
      <c r="AF32" s="33"/>
      <c r="AG32" s="33"/>
      <c r="AH32" s="34"/>
    </row>
    <row r="33" spans="1:33">
      <c r="A33" s="43" t="s">
        <v>51</v>
      </c>
      <c r="B33" s="35" t="s">
        <v>52</v>
      </c>
      <c r="C33" s="44">
        <f>C4+C9+C18+C17</f>
        <v>79.49438202247191</v>
      </c>
      <c r="D33" s="17">
        <f>D4+D9+D18+D19</f>
        <v>70.351477970921806</v>
      </c>
      <c r="E33" s="17">
        <f>E4+E9+E18+E19</f>
        <v>66.171707356573137</v>
      </c>
      <c r="F33" s="17">
        <f>F4+F9+F19+F7</f>
        <v>62.183963399951843</v>
      </c>
      <c r="G33" s="17">
        <f>G4+G9+G8+G19</f>
        <v>63.628007723713381</v>
      </c>
      <c r="H33" s="35">
        <f>H4+H10+H8+H14</f>
        <v>44.866663360701992</v>
      </c>
      <c r="I33" s="17">
        <f>I4+I6+I10+I14</f>
        <v>59.868264638647766</v>
      </c>
      <c r="J33" s="17">
        <f>J4+J5+J10+J13</f>
        <v>71.34315442348219</v>
      </c>
      <c r="K33" s="17">
        <f>K4+K5+K10+K18</f>
        <v>74.651989282281221</v>
      </c>
      <c r="L33" s="17">
        <f>SUM(L3+L4+L10+L18)</f>
        <v>80.013912945573367</v>
      </c>
      <c r="M33" s="35">
        <f>M3+M4+M10+M18</f>
        <v>78.419778822745414</v>
      </c>
      <c r="N33" s="17">
        <f>N3+N10+N18+N19</f>
        <v>75.025805464393258</v>
      </c>
      <c r="O33" s="17"/>
    </row>
    <row r="34" spans="1:33">
      <c r="A34" s="43" t="s">
        <v>4</v>
      </c>
      <c r="B34" s="61" t="s">
        <v>5</v>
      </c>
      <c r="C34" s="44">
        <f>SUMSQ(C3:C10,C13:C26)</f>
        <v>1787.9884168665571</v>
      </c>
      <c r="D34" s="17">
        <f>SUMSQ(D3:D10,D13:D26)</f>
        <v>1518.1643168381593</v>
      </c>
      <c r="E34" s="17">
        <f t="shared" ref="E34:N34" si="0">SUMSQ(E3:E10,E13:E26)</f>
        <v>1385.5910499881627</v>
      </c>
      <c r="F34" s="17">
        <f t="shared" si="0"/>
        <v>1443.3322818227364</v>
      </c>
      <c r="G34" s="17">
        <f t="shared" si="0"/>
        <v>1545.0899216796772</v>
      </c>
      <c r="H34" s="17">
        <f t="shared" si="0"/>
        <v>709.60935608889054</v>
      </c>
      <c r="I34" s="17">
        <f t="shared" si="0"/>
        <v>1072.312740932259</v>
      </c>
      <c r="J34" s="17">
        <f t="shared" si="0"/>
        <v>1434.5500172445002</v>
      </c>
      <c r="K34" s="17">
        <f t="shared" si="0"/>
        <v>1598.432120153843</v>
      </c>
      <c r="L34" s="17">
        <f t="shared" si="0"/>
        <v>1834.5788800923594</v>
      </c>
      <c r="M34" s="17">
        <f t="shared" si="0"/>
        <v>1760.4045568866256</v>
      </c>
      <c r="N34" s="17">
        <f t="shared" si="0"/>
        <v>1965.3619252862259</v>
      </c>
      <c r="O34" s="61"/>
    </row>
    <row r="35" spans="1:33" s="48" customFormat="1">
      <c r="A35" s="46" t="s">
        <v>6</v>
      </c>
      <c r="B35" s="62"/>
      <c r="C35" s="62"/>
      <c r="D35" s="62"/>
      <c r="E35" s="62"/>
      <c r="F35" s="62">
        <f>F4+F9+F19+F7</f>
        <v>62.183963399951843</v>
      </c>
      <c r="G35" s="32">
        <v>63.628007723713402</v>
      </c>
      <c r="H35" s="62">
        <v>44.866663360701992</v>
      </c>
      <c r="I35" s="62">
        <f>I4+I6+I12+I14</f>
        <v>59.059626641668295</v>
      </c>
      <c r="J35" s="62">
        <f>J4+J5+J12+J13</f>
        <v>69.227937175318417</v>
      </c>
      <c r="K35" s="62">
        <f>K4+K5+K11+K12</f>
        <v>64.31416816802988</v>
      </c>
      <c r="L35" s="32">
        <f>SUM(L3+L4+L11+L12)</f>
        <v>68.786867291411198</v>
      </c>
      <c r="M35" s="62">
        <f>M3+M4+M11+M12</f>
        <v>67.009821082688291</v>
      </c>
      <c r="N35" s="62">
        <v>71.092775985493986</v>
      </c>
      <c r="O35" s="62"/>
      <c r="P35" s="47"/>
      <c r="Q35" s="47"/>
      <c r="R35" s="47"/>
      <c r="S35" s="47"/>
      <c r="T35" s="47"/>
      <c r="U35" s="47"/>
      <c r="V35" s="47"/>
      <c r="W35" s="47"/>
      <c r="X35" s="47"/>
      <c r="Y35" s="47"/>
      <c r="Z35" s="47"/>
      <c r="AA35" s="47"/>
      <c r="AB35" s="47"/>
      <c r="AC35" s="47"/>
      <c r="AD35" s="47"/>
      <c r="AE35" s="47"/>
      <c r="AF35" s="47"/>
      <c r="AG35" s="47"/>
    </row>
    <row r="36" spans="1:33" s="48" customFormat="1">
      <c r="A36" s="46" t="s">
        <v>7</v>
      </c>
      <c r="B36" s="62"/>
      <c r="C36" s="62"/>
      <c r="D36" s="62"/>
      <c r="E36" s="62"/>
      <c r="F36" s="62">
        <f>SUMSQ(F3:F9,F11:F26)</f>
        <v>1443.3322818227364</v>
      </c>
      <c r="G36" s="62">
        <f t="shared" ref="G36:N36" si="1">SUMSQ(G3:G9,G11:G26)</f>
        <v>1545.0899216796772</v>
      </c>
      <c r="H36" s="62">
        <f t="shared" si="1"/>
        <v>709.60935608889054</v>
      </c>
      <c r="I36" s="62">
        <f t="shared" si="1"/>
        <v>1047.8875938150634</v>
      </c>
      <c r="J36" s="62">
        <f t="shared" si="1"/>
        <v>1378.8586942435106</v>
      </c>
      <c r="K36" s="62">
        <f t="shared" si="1"/>
        <v>1222.5445843945115</v>
      </c>
      <c r="L36" s="62">
        <f t="shared" si="1"/>
        <v>1450.1916133589234</v>
      </c>
      <c r="M36" s="62">
        <f t="shared" si="1"/>
        <v>1415.8847781401598</v>
      </c>
      <c r="N36" s="62">
        <f t="shared" si="1"/>
        <v>1626.5360123113228</v>
      </c>
      <c r="O36" s="62"/>
      <c r="P36" s="47"/>
      <c r="Q36" s="47"/>
      <c r="R36" s="47"/>
      <c r="S36" s="47"/>
      <c r="T36" s="47"/>
      <c r="U36" s="47"/>
      <c r="V36" s="47"/>
      <c r="W36" s="47"/>
      <c r="X36" s="47"/>
      <c r="Y36" s="47"/>
      <c r="Z36" s="47"/>
      <c r="AA36" s="47"/>
      <c r="AB36" s="47"/>
      <c r="AC36" s="47"/>
      <c r="AD36" s="47"/>
      <c r="AE36" s="47"/>
      <c r="AF36" s="47"/>
      <c r="AG36" s="47"/>
    </row>
    <row r="37" spans="1:33">
      <c r="A37" s="63"/>
      <c r="B37" s="17"/>
      <c r="C37" s="17"/>
      <c r="D37" s="17"/>
      <c r="E37" s="17"/>
      <c r="F37" s="17"/>
      <c r="G37" s="17"/>
      <c r="H37" s="17"/>
      <c r="I37" s="17"/>
      <c r="J37" s="17"/>
      <c r="K37" s="17"/>
      <c r="L37" s="17"/>
      <c r="M37" s="17"/>
      <c r="N37" s="17"/>
      <c r="O37" s="17"/>
    </row>
    <row r="38" spans="1:33">
      <c r="B38" s="43" t="s">
        <v>8</v>
      </c>
      <c r="C38" s="17"/>
      <c r="D38" s="17"/>
      <c r="E38" s="17"/>
      <c r="F38" s="17"/>
      <c r="G38" s="17"/>
      <c r="H38" s="17"/>
      <c r="I38" s="17"/>
      <c r="J38" s="17"/>
      <c r="K38" s="17"/>
      <c r="L38" s="17"/>
      <c r="M38" s="17"/>
      <c r="N38" s="17"/>
      <c r="O38" s="17"/>
    </row>
    <row r="40" spans="1:33" s="34" customFormat="1">
      <c r="A40" s="64"/>
      <c r="B40" s="65"/>
      <c r="C40" s="65"/>
      <c r="D40" s="65"/>
      <c r="E40" s="65"/>
      <c r="F40" s="65"/>
      <c r="G40" s="65"/>
      <c r="H40" s="65"/>
      <c r="I40" s="65"/>
      <c r="J40" s="35"/>
      <c r="K40" s="35"/>
      <c r="L40" s="65"/>
      <c r="M40" s="65"/>
      <c r="N40" s="33"/>
      <c r="O40" s="33"/>
      <c r="P40" s="33"/>
      <c r="Q40" s="33"/>
      <c r="R40" s="33"/>
      <c r="S40" s="33"/>
      <c r="T40" s="33"/>
      <c r="U40" s="33"/>
      <c r="V40" s="33"/>
      <c r="W40" s="33"/>
      <c r="X40" s="33"/>
      <c r="Y40" s="33"/>
      <c r="Z40" s="33"/>
      <c r="AA40" s="33"/>
      <c r="AB40" s="33"/>
      <c r="AC40" s="33"/>
      <c r="AD40" s="33"/>
      <c r="AE40" s="33"/>
    </row>
    <row r="41" spans="1:33">
      <c r="AF41" s="45"/>
      <c r="AG41" s="45"/>
    </row>
  </sheetData>
  <phoneticPr fontId="2" type="noConversion"/>
  <pageMargins left="0.75000000000000011" right="0.75000000000000011" top="1" bottom="1" header="0.5" footer="0.5"/>
  <rowBreaks count="1" manualBreakCount="1">
    <brk id="31" max="16383" man="1"/>
  </rowBreaks>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Pay &amp; Specialty (RV)</vt:lpstr>
      <vt:lpstr>Pay &amp; Specialty (MS)</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2014-11-17T02:22:47Z</dcterms:created>
  <dcterms:modified xsi:type="dcterms:W3CDTF">2014-11-17T04:01:01Z</dcterms:modified>
</cp:coreProperties>
</file>