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jpeg" ContentType="image/jpeg"/>
  <Default Extension="xml" ContentType="application/xml"/>
  <Override PartName="/xl/workbook.xml" ContentType="application/vnd.openxmlformats-officedocument.spreadsheetml.sheet.main+xml"/>
  <Default Extension="rels" ContentType="application/vnd.openxmlformats-package.relationships+xml"/>
  <Default Extension="vml" ContentType="application/vnd.openxmlformats-officedocument.vmlDrawing"/>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1460" yWindow="1460" windowWidth="20120" windowHeight="12040" tabRatio="500"/>
  </bookViews>
  <sheets>
    <sheet name="ISPs" sheetId="1" r:id="rId1"/>
  </sheet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H16" i="1"/>
  <c r="H17"/>
  <c r="H18"/>
  <c r="H19"/>
  <c r="H20"/>
  <c r="H27"/>
  <c r="G3"/>
  <c r="G16"/>
  <c r="G17"/>
  <c r="G18"/>
  <c r="G19"/>
  <c r="G20"/>
  <c r="G27"/>
  <c r="F16"/>
  <c r="F17"/>
  <c r="F18"/>
  <c r="F19"/>
  <c r="F20"/>
  <c r="F27"/>
  <c r="E16"/>
  <c r="E17"/>
  <c r="E18"/>
  <c r="E19"/>
  <c r="E20"/>
  <c r="E27"/>
  <c r="D16"/>
  <c r="D17"/>
  <c r="D18"/>
  <c r="D19"/>
  <c r="D20"/>
  <c r="D27"/>
  <c r="C16"/>
  <c r="C17"/>
  <c r="C18"/>
  <c r="C19"/>
  <c r="C20"/>
  <c r="C27"/>
  <c r="B16"/>
  <c r="B17"/>
  <c r="B18"/>
  <c r="B19"/>
  <c r="B20"/>
  <c r="B27"/>
  <c r="H25"/>
  <c r="G25"/>
  <c r="F25"/>
  <c r="E25"/>
  <c r="D25"/>
  <c r="C25"/>
  <c r="B25"/>
  <c r="H21"/>
  <c r="G21"/>
  <c r="F21"/>
  <c r="E21"/>
  <c r="D21"/>
  <c r="C21"/>
  <c r="B21"/>
</calcChain>
</file>

<file path=xl/comments1.xml><?xml version="1.0" encoding="utf-8"?>
<comments xmlns="http://schemas.openxmlformats.org/spreadsheetml/2006/main">
  <authors>
    <author>Dwayne Winseck</author>
    <author>Brian Wilkinson</author>
    <author>Carleton University</author>
    <author>LR</author>
  </authors>
  <commentList>
    <comment ref="B3" authorId="0">
      <text>
        <r>
          <rPr>
            <sz val="9"/>
            <color indexed="81"/>
            <rFont val="Verdana"/>
          </rPr>
          <t xml:space="preserve">Estimate for Videotron </t>
        </r>
        <r>
          <rPr>
            <i/>
            <sz val="9"/>
            <color indexed="81"/>
            <rFont val="Verdana"/>
          </rPr>
          <t>before</t>
        </r>
        <r>
          <rPr>
            <sz val="9"/>
            <color indexed="81"/>
            <rFont val="Verdana"/>
          </rPr>
          <t xml:space="preserve"> Quebecor acquisition at end of 2000 is based on # of subs (140,300) * ARPU of $35.46 for Rogers. Quebecor AR 2004, p. 10.
</t>
        </r>
      </text>
    </comment>
    <comment ref="G3" authorId="0">
      <text>
        <r>
          <rPr>
            <b/>
            <sz val="9"/>
            <color indexed="81"/>
            <rFont val="Calibri"/>
            <family val="2"/>
          </rPr>
          <t>Dwayne Winseck:</t>
        </r>
        <r>
          <rPr>
            <sz val="9"/>
            <color indexed="81"/>
            <rFont val="Calibri"/>
            <family val="2"/>
          </rPr>
          <t xml:space="preserve">
Quebecor Management Discussion and Analysis, 2012, p. 11.http://www.quebecor.com/sites/default/files/2012Q4/MDA_QI_Q4_2012Ang_FINAL.pdf</t>
        </r>
      </text>
    </comment>
    <comment ref="H3" authorId="1">
      <text>
        <r>
          <rPr>
            <b/>
            <sz val="9"/>
            <color indexed="81"/>
            <rFont val="Verdana"/>
          </rPr>
          <t>Brian Wilkinson:</t>
        </r>
        <r>
          <rPr>
            <sz val="9"/>
            <color indexed="81"/>
            <rFont val="Verdana"/>
          </rPr>
          <t xml:space="preserve">
Quebecor Financial Review 2013 p 15</t>
        </r>
      </text>
    </comment>
    <comment ref="B4" authorId="2">
      <text>
        <r>
          <rPr>
            <sz val="9"/>
            <color indexed="81"/>
            <rFont val="Tahoma"/>
            <family val="2"/>
          </rPr>
          <t>HAN:
Estimated French Revenue for Bell in 2000 is based on the percentage of Quebec population out of national population (excluding western provinces: British Columbia, Manitoba, Alberta, and Saskatchewan)
 in 2000.
Quebec pop: 7,356,951
(Source: Statistics Canada, Table 051-0001)
National pop exluding Western Provinces: 21,487,424
(Source: Statistics Canada, Table 051-0001)
Percentage of Quebec pop out of national pop (excluding Western provinces) in 2000:
7,356,951/21,487,424= 34.24%
Estimated French Revenue:Total revenue*34.24%</t>
        </r>
      </text>
    </comment>
    <comment ref="C4" authorId="2">
      <text>
        <r>
          <rPr>
            <sz val="9"/>
            <color indexed="81"/>
            <rFont val="Tahoma"/>
            <family val="2"/>
          </rPr>
          <t>HAN:
Estimated French Revenue for Bell in 2004 is based on the percentage of Quebec population out of national population (excluding western provinces: British Columbia, Manitoba, Alberta, and Saskatchewan)
 in 2004.
Quebec pop: 7,535,929
(Source: Statistics Canada, Table 051-0001)
National pop exluding Western Provinces: 22,375,929
(Source: Statistics Canada, Table 051-0001)
Percentage of Quebec pop out of national pop (excluding Western provinces) in 2004:
7,535,929/22,375,929= 33.68%
Estimated French Revenue:Total revenue*33.68%</t>
        </r>
      </text>
    </comment>
    <comment ref="D4" authorId="2">
      <text>
        <r>
          <rPr>
            <b/>
            <sz val="9"/>
            <color indexed="81"/>
            <rFont val="Tahoma"/>
            <family val="2"/>
          </rPr>
          <t>HAN:</t>
        </r>
        <r>
          <rPr>
            <sz val="9"/>
            <color indexed="81"/>
            <rFont val="Tahoma"/>
            <family val="2"/>
          </rPr>
          <t xml:space="preserve">
Estimated French Revenue for Bell in 2008 is based on the percentage of Quebec population out of national population (excluding western provinces: British Columbia, Manitoba, Alberta, and Saskatchewan)
 in 2008.
Quebec pop: 7,750,518
(Source: Statistics Canada, Table 051-0001)
National pop exluding Western Provinces: 23,121,686
(Source: Statistics Canada, Table 051-0001)
Percentage of Quebec pop out of national pop (excluding Western provinces) :
7,750,5182/23,121,686= 33.52%
Estimated French Revenue:Total revenue*33.52%</t>
        </r>
      </text>
    </comment>
    <comment ref="E4" authorId="2">
      <text>
        <r>
          <rPr>
            <b/>
            <sz val="9"/>
            <color indexed="81"/>
            <rFont val="Tahoma"/>
            <family val="2"/>
          </rPr>
          <t>HAN:</t>
        </r>
        <r>
          <rPr>
            <sz val="9"/>
            <color indexed="81"/>
            <rFont val="Tahoma"/>
            <family val="2"/>
          </rPr>
          <t xml:space="preserve">
Estimated French Revenue for Bell in 2010 is based on the percentage of Quebec population out of national population (excluding western provinces: British Columbia, Manitoba, Alberta, and Saskatchewan)
 in 2010.
Quebec pop: 7,905,087
(Source: Statistics Canada, Table 051-0001)
National pop exluding Western Provinces: 23,593,686
(Source: Statistics Canada, Table 051-0001)
Percentage of Quebec pop out of national pop (excluding Western provinces) :
7,905,087/23,593,686= 33.51%
Estimated French Revenue:Total revenue*33.51%</t>
        </r>
      </text>
    </comment>
    <comment ref="F4" authorId="2">
      <text>
        <r>
          <rPr>
            <b/>
            <sz val="9"/>
            <color indexed="81"/>
            <rFont val="Tahoma"/>
            <family val="2"/>
          </rPr>
          <t>HAN:</t>
        </r>
        <r>
          <rPr>
            <sz val="9"/>
            <color indexed="81"/>
            <rFont val="Tahoma"/>
            <family val="2"/>
          </rPr>
          <t xml:space="preserve">
Estimated French Revenue for Bell in 2011 is based on the percentage of Quebec population out of national population (excluding western provinces: British Columbia, Manitoba, Alberta, and Saskatchewan)
 in 2011.
Quebec pop: 7,977,989
(Source: Statistics Canada, Table 051-0001)
National pop exluding Western Provinces: 23,819,832
(Source: Statistics Canada, Table 051-0001)
Percentage of Quebec pop out of national pop (excluding Western provinces): 33.49%
Estimated French Revenue:Total revenue*33.49%</t>
        </r>
      </text>
    </comment>
    <comment ref="G4" authorId="1">
      <text>
        <r>
          <rPr>
            <b/>
            <sz val="9"/>
            <color indexed="81"/>
            <rFont val="Calibri"/>
            <family val="2"/>
          </rPr>
          <t>Brian Wilkinson: Bell Ann Rpt 2012 p. 47 lists 2,115.2 million subscribers + Bell Aliant Annual Report 2012 p. 56 identifies 918,400 subscribers and an ARPU of $44.91.  This ARPU used to calculate Bell ISP revenues overall.</t>
        </r>
        <r>
          <rPr>
            <sz val="9"/>
            <color indexed="81"/>
            <rFont val="Calibri"/>
            <family val="2"/>
          </rPr>
          <t xml:space="preserve">
Estimated French Revenue for Bell in 2012 is based on the percentage of Quebec population out of national population (excluding western provinces: British Columbia, Manitoba, Alberta, and Saskatchewan) 
 in 2012. 
Quebec pop: 8054756 
(Source: Statistics Canada, http://www.statcan.gc.ca/daily-quotidien/120927/t120927b002-eng.htm) 
National pop exluding Western Provinces: 24037212 
(Source: Statistics Canada,http://www.statcan.gc.ca/daily-quotidien/120927/t120927b002-eng.htm) 
Percentage of Quebec pop out of national pop (excluding Western provinces): 33.51% 
 Bell's revenue: 1634.9*33.51%
 </t>
        </r>
      </text>
    </comment>
    <comment ref="B5" authorId="2">
      <text>
        <r>
          <rPr>
            <b/>
            <sz val="9"/>
            <color indexed="81"/>
            <rFont val="Tahoma"/>
            <family val="2"/>
          </rPr>
          <t>HAN:</t>
        </r>
        <r>
          <rPr>
            <sz val="9"/>
            <color indexed="81"/>
            <rFont val="Tahoma"/>
            <family val="2"/>
          </rPr>
          <t xml:space="preserve">
Estimated Revenue in Quebec market is based on the ratio of Cogeco's high speed internet subscribers in Quebec and Ontario in 2009 respectively 
Subscribers in Quebec: 145,061
Subscribers in Ontario: 387,497
Total subscribers of Cogeco in Canada: 532,558
(Source: Cogeco Press Release, Continued growth for Cogeco Cable in the first quarter and upward revision of its fiscal 2010 guidelines, p.19)
Quebec% = 145,061/532,558 = 27.24%
Revenue Fr. = total rervenue*27.24%</t>
        </r>
      </text>
    </comment>
    <comment ref="C5" authorId="2">
      <text>
        <r>
          <rPr>
            <b/>
            <sz val="9"/>
            <color indexed="81"/>
            <rFont val="Tahoma"/>
            <family val="2"/>
          </rPr>
          <t>HAN:</t>
        </r>
        <r>
          <rPr>
            <sz val="9"/>
            <color indexed="81"/>
            <rFont val="Tahoma"/>
            <family val="2"/>
          </rPr>
          <t xml:space="preserve">
Estimated Revenue in Quebec market is based on the ratio of Cogeco's high speed internet subscribers in Quebec and Ontario in 2009 respectively 
Subscribers in Quebec: 145,061
Subscribers in Ontario: 387,497
Total subscribers of Cogeco in Canada: 532,558
(Source: Cogeco Press Release, Continued growth for Cogeco Cable in the first quarter and upward revision of its fiscal 2010 guidelines, p.19)
Quebec% = 145,061/532,558 = 27.24%
Revenue Fr. = total rervenue*27.24%</t>
        </r>
      </text>
    </comment>
    <comment ref="D5" authorId="2">
      <text>
        <r>
          <rPr>
            <b/>
            <sz val="9"/>
            <color indexed="81"/>
            <rFont val="Tahoma"/>
            <family val="2"/>
          </rPr>
          <t>HAN:</t>
        </r>
        <r>
          <rPr>
            <sz val="9"/>
            <color indexed="81"/>
            <rFont val="Tahoma"/>
            <family val="2"/>
          </rPr>
          <t xml:space="preserve">
Estimated Revenue in Quebec market is based on the ratio of Cogeco's high speed internet subscribers in Quebec and Ontario in 2009 respectively 
Subscribers in Quebec: 145,061
Subscribers in Ontario: 387,497
Total subscribers of Cogeco in Canada: 532,558
(Source: Cogeco Press Release, Continued growth for Cogeco Cable in the first quarter and upward revision of its fiscal 2010 guidelines, p.19)
Quebec% = 145,061/532,558 = 27.24%
Revenue Fr. = total rervenue*27.24%</t>
        </r>
      </text>
    </comment>
    <comment ref="E5" authorId="2">
      <text>
        <r>
          <rPr>
            <b/>
            <sz val="9"/>
            <color indexed="81"/>
            <rFont val="Tahoma"/>
            <family val="2"/>
          </rPr>
          <t>HAN:</t>
        </r>
        <r>
          <rPr>
            <sz val="9"/>
            <color indexed="81"/>
            <rFont val="Tahoma"/>
            <family val="2"/>
          </rPr>
          <t xml:space="preserve">
Estimated Revenue in Quebec market is based on the ratio of Cogeco's high speed internet subscribers in Quebec and Ontario in 2009 respectively 
Subscribers in Quebec: 145,061
Subscribers in Ontario: 387,497
Total subscribers of Cogeco in Canada: 532,558
(Source: Cogeco Press Release, Continued growth for Cogeco Cable in the first quarter and upward revision of its fiscal 2010 guidelines, p.19)
Quebec% = 145,061/532,558 = 27.24%
Revenue Fr. = total rervenue*27.24%</t>
        </r>
      </text>
    </comment>
    <comment ref="F5" authorId="2">
      <text>
        <r>
          <rPr>
            <b/>
            <sz val="9"/>
            <color indexed="81"/>
            <rFont val="Tahoma"/>
            <family val="2"/>
          </rPr>
          <t>HAN:</t>
        </r>
        <r>
          <rPr>
            <sz val="9"/>
            <color indexed="81"/>
            <rFont val="Tahoma"/>
            <family val="2"/>
          </rPr>
          <t xml:space="preserve">
Estimated Revenue in Quebec market is based on the ratio of Cogeco's high speed internet subscribers in Quebec and Ontario in 2009 respectively 
Subscribers in Quebec: 145,061
Subscribers in Ontario: 387,497
Total subscribers of Cogeco in Canada: 532,558
(Source: Cogeco Press Release, Continued growth for Cogeco Cable in the first quarter and upward revision of its fiscal 2010 guidelines, p.19)
Quebec% = 145,061/532,558 = 27.24%
Revenue Fr. = total rervenue*27.24%</t>
        </r>
      </text>
    </comment>
    <comment ref="G5" authorId="3">
      <text>
        <r>
          <rPr>
            <b/>
            <sz val="9"/>
            <color indexed="81"/>
            <rFont val="Calibri"/>
            <family val="2"/>
          </rPr>
          <t>LR:</t>
        </r>
        <r>
          <rPr>
            <sz val="9"/>
            <color indexed="81"/>
            <rFont val="Calibri"/>
            <family val="2"/>
          </rPr>
          <t xml:space="preserve">
Estimated Revenue in Quebec market is based on the ratio of Cogeco's high speed internet subscribers in Quebec and Ontario in 2009 respectively 
Subscribers in Quebec: 145,061
Subscribers in Ontario: 387,497
Total subscribers of Cogeco in Canada: 532,558
(Source: Cogeco Press Release, Continued growth for Cogeco Cable in the first quarter and upward revision of its fiscal 2010 guidelines, p.19)
Quebec% = 145,061/532,558 = 27.24%
Revenue Fr. = total rervenue*27.24%</t>
        </r>
      </text>
    </comment>
    <comment ref="B6" authorId="0">
      <text>
        <r>
          <rPr>
            <sz val="9"/>
            <color indexed="81"/>
            <rFont val="Calibri"/>
            <family val="2"/>
          </rPr>
          <t>Telus Annual Report, 2000, p.28 indicates that Telus Quebec operated "more than 300,000 lines".  Accounting for organic growth within Telus, looking at the figures on p. 15 re. network access lines suggests that Telus acquired approximately 337 million new lines with its acquisition of Quebec Tel in 2000, or an estimated  6.82% of its total lines. This figure is used as a proxy for its revenues in Quebec for the rest of the years unless indicated otherwise.</t>
        </r>
      </text>
    </comment>
    <comment ref="F7" authorId="3">
      <text>
        <r>
          <rPr>
            <b/>
            <sz val="9"/>
            <color indexed="81"/>
            <rFont val="Calibri"/>
            <family val="2"/>
          </rPr>
          <t>LR:</t>
        </r>
        <r>
          <rPr>
            <sz val="9"/>
            <color indexed="81"/>
            <rFont val="Calibri"/>
            <family val="2"/>
          </rPr>
          <t xml:space="preserve">
Use the 3% in the national rev according to source and 
explatonary notes</t>
        </r>
      </text>
    </comment>
    <comment ref="G12" authorId="0">
      <text>
        <r>
          <rPr>
            <b/>
            <sz val="9"/>
            <color indexed="81"/>
            <rFont val="Calibri"/>
            <family val="2"/>
          </rPr>
          <t>Dwayne Winseck:</t>
        </r>
        <r>
          <rPr>
            <sz val="9"/>
            <color indexed="81"/>
            <rFont val="Calibri"/>
            <family val="2"/>
          </rPr>
          <t xml:space="preserve">
Estimate based on CAGR (2009-2011) of 6.3% derived from CRTC CMR 2012, p. 147. 
Estimated French Revenue is based on the percentage of Quebec population out of national population 
 in 2012. 
Quebec pop: 8054756 
(Source: Statistics Canada, http://www.statcan.gc.ca/daily-quotidien/120927/t120927b002-eng.htm) 
National pop: 34880491 
(Source: Statistics Canada, http://www.statcan.gc.ca/daily-quotidien/120927/t120927b002-eng.htm) 
Percentage of Quebec pop out of national pop: 23.09% 
Estimated French Revenue:Total revenue*23.09% </t>
        </r>
      </text>
    </comment>
    <comment ref="H12" authorId="0">
      <text>
        <r>
          <rPr>
            <sz val="9"/>
            <color indexed="81"/>
            <rFont val="Calibri"/>
            <family val="2"/>
          </rPr>
          <t xml:space="preserve">Estimated French Revenue is based on the percentage of Quebec population out of national population 
 in 2012. 
Quebec pop: 8054756 
(Source: Statistics Canada, http://www.statcan.gc.ca/daily-quotidien/120927/t120927b002-eng.htm) 
National pop: 34880491 
(Source: Statistics Canada, http://www.statcan.gc.ca/daily-quotidien/120927/t120927b002-eng.htm) 
Percentage of Quebec pop out of national pop: 23.09% 
Estimated French Revenue:Total revenue*23.09% </t>
        </r>
      </text>
    </comment>
    <comment ref="G25" authorId="0">
      <text>
        <r>
          <rPr>
            <b/>
            <sz val="9"/>
            <color indexed="81"/>
            <rFont val="Calibri"/>
            <family val="2"/>
          </rPr>
          <t>Dwayne Winseck:</t>
        </r>
        <r>
          <rPr>
            <sz val="9"/>
            <color indexed="81"/>
            <rFont val="Calibri"/>
            <family val="2"/>
          </rPr>
          <t xml:space="preserve">
Estimate based on CAGR (2009-2011) of 6.3% derived from CRTC CMR 2012, p. 147. 
Estimated French Revenue is based on the percentage of Quebec population out of national population 
 in 2012. 
Quebec pop: 8054756 
(Source: Statistics Canada, http://www.statcan.gc.ca/daily-quotidien/120927/t120927b002-eng.htm) 
National pop: 34880491 
(Source: Statistics Canada, http://www.statcan.gc.ca/daily-quotidien/120927/t120927b002-eng.htm) 
Percentage of Quebec pop out of national pop: 23.09% 
Estimated French Revenue:Total revenue*23.09% </t>
        </r>
      </text>
    </comment>
    <comment ref="H25" authorId="0">
      <text>
        <r>
          <rPr>
            <sz val="9"/>
            <color indexed="81"/>
            <rFont val="Calibri"/>
            <family val="2"/>
          </rPr>
          <t xml:space="preserve">Estimated French Revenue is based on the percentage of Quebec population out of national population 
 in 2012. 
Quebec pop: 8054756 
(Source: Statistics Canada, http://www.statcan.gc.ca/daily-quotidien/120927/t120927b002-eng.htm) 
National pop: 34880491 
(Source: Statistics Canada, http://www.statcan.gc.ca/daily-quotidien/120927/t120927b002-eng.htm) 
Percentage of Quebec pop out of national pop: 23.09% 
Estimated French Revenue:Total revenue*23.09% </t>
        </r>
      </text>
    </comment>
  </commentList>
</comments>
</file>

<file path=xl/sharedStrings.xml><?xml version="1.0" encoding="utf-8"?>
<sst xmlns="http://schemas.openxmlformats.org/spreadsheetml/2006/main" count="19" uniqueCount="15">
  <si>
    <t>Internet Service Providers, Revenues ($Mills) and Concentration Levels, 2000-2013 (1)</t>
    <phoneticPr fontId="0" type="noConversion"/>
  </si>
  <si>
    <t>Quebecor/Videotron(2)</t>
    <phoneticPr fontId="2" type="noConversion"/>
  </si>
  <si>
    <t xml:space="preserve">Bell (3) </t>
    <phoneticPr fontId="2" type="noConversion"/>
  </si>
  <si>
    <t>Cogeco (4)</t>
    <phoneticPr fontId="2" type="noConversion"/>
  </si>
  <si>
    <t>Telus / QuebecTel</t>
    <phoneticPr fontId="2" type="noConversion"/>
  </si>
  <si>
    <t>Bragg/East-link (5)</t>
  </si>
  <si>
    <t xml:space="preserve">Indy </t>
    <phoneticPr fontId="2" type="noConversion"/>
  </si>
  <si>
    <t>Total $</t>
    <phoneticPr fontId="2" type="noConversion"/>
  </si>
  <si>
    <t>Internet Service Providers, Market Shares (based on Revenues, $Mill) and Concentration Levels, 2000-2013 (1)</t>
    <phoneticPr fontId="0" type="noConversion"/>
  </si>
  <si>
    <t>Quebecor/Videotron(2)</t>
    <phoneticPr fontId="2" type="noConversion"/>
  </si>
  <si>
    <t xml:space="preserve">Bell (3) </t>
    <phoneticPr fontId="2" type="noConversion"/>
  </si>
  <si>
    <t xml:space="preserve">Indy </t>
    <phoneticPr fontId="2" type="noConversion"/>
  </si>
  <si>
    <t>CR4</t>
    <phoneticPr fontId="2" type="noConversion"/>
  </si>
  <si>
    <t>HHI</t>
  </si>
  <si>
    <t>Notes and Sources: See Appendix 2.</t>
  </si>
</sst>
</file>

<file path=xl/styles.xml><?xml version="1.0" encoding="utf-8"?>
<styleSheet xmlns="http://schemas.openxmlformats.org/spreadsheetml/2006/main">
  <numFmts count="2">
    <numFmt numFmtId="43" formatCode="_(* #,##0.00_);_(* \(#,##0.00\);_(* &quot;-&quot;??_);_(@_)"/>
    <numFmt numFmtId="165" formatCode="0.0"/>
  </numFmts>
  <fonts count="19">
    <font>
      <sz val="12"/>
      <color indexed="8"/>
      <name val="Calibri"/>
      <family val="2"/>
    </font>
    <font>
      <sz val="14"/>
      <color indexed="8"/>
      <name val="Calibri"/>
      <family val="2"/>
    </font>
    <font>
      <sz val="8"/>
      <name val="Verdana"/>
    </font>
    <font>
      <b/>
      <sz val="14"/>
      <name val="Cambria"/>
    </font>
    <font>
      <sz val="12"/>
      <color indexed="8"/>
      <name val="Calibri"/>
      <family val="2"/>
    </font>
    <font>
      <sz val="14"/>
      <color indexed="8"/>
      <name val="Cambria"/>
    </font>
    <font>
      <b/>
      <sz val="12"/>
      <name val="Cambria"/>
    </font>
    <font>
      <sz val="12"/>
      <color indexed="8"/>
      <name val="Cambria"/>
    </font>
    <font>
      <sz val="12"/>
      <name val="Cambria"/>
    </font>
    <font>
      <sz val="12"/>
      <color indexed="10"/>
      <name val="Cambria"/>
    </font>
    <font>
      <b/>
      <sz val="12"/>
      <color indexed="8"/>
      <name val="Cambria"/>
    </font>
    <font>
      <sz val="11"/>
      <color indexed="8"/>
      <name val="Calibri"/>
      <family val="2"/>
      <charset val="134"/>
    </font>
    <font>
      <sz val="9"/>
      <color indexed="81"/>
      <name val="Verdana"/>
    </font>
    <font>
      <i/>
      <sz val="9"/>
      <color indexed="81"/>
      <name val="Verdana"/>
    </font>
    <font>
      <b/>
      <sz val="9"/>
      <color indexed="81"/>
      <name val="Calibri"/>
      <family val="2"/>
    </font>
    <font>
      <sz val="9"/>
      <color indexed="81"/>
      <name val="Calibri"/>
      <family val="2"/>
    </font>
    <font>
      <b/>
      <sz val="9"/>
      <color indexed="81"/>
      <name val="Verdana"/>
    </font>
    <font>
      <sz val="9"/>
      <color indexed="81"/>
      <name val="Tahoma"/>
      <family val="2"/>
    </font>
    <font>
      <b/>
      <sz val="9"/>
      <color indexed="81"/>
      <name val="Tahoma"/>
      <family val="2"/>
    </font>
  </fonts>
  <fills count="2">
    <fill>
      <patternFill patternType="none"/>
    </fill>
    <fill>
      <patternFill patternType="gray125"/>
    </fill>
  </fills>
  <borders count="1">
    <border>
      <left/>
      <right/>
      <top/>
      <bottom/>
      <diagonal/>
    </border>
  </borders>
  <cellStyleXfs count="5">
    <xf numFmtId="0" fontId="0" fillId="0" borderId="0"/>
    <xf numFmtId="43" fontId="6" fillId="0" borderId="0" applyFont="0" applyFill="0" applyBorder="0" applyAlignment="0" applyProtection="0"/>
    <xf numFmtId="0" fontId="4" fillId="0" borderId="0"/>
    <xf numFmtId="0" fontId="4" fillId="0" borderId="0"/>
    <xf numFmtId="0" fontId="11" fillId="0" borderId="0">
      <alignment vertical="center"/>
    </xf>
  </cellStyleXfs>
  <cellXfs count="33">
    <xf numFmtId="0" fontId="0" fillId="0" borderId="0" xfId="0"/>
    <xf numFmtId="0" fontId="1" fillId="0" borderId="0" xfId="0" applyFont="1" applyAlignment="1"/>
    <xf numFmtId="165" fontId="3" fillId="0" borderId="0" xfId="2" applyNumberFormat="1" applyFont="1" applyFill="1" applyAlignment="1">
      <alignment vertical="top"/>
    </xf>
    <xf numFmtId="165" fontId="5" fillId="0" borderId="0" xfId="0" applyNumberFormat="1" applyFont="1" applyAlignment="1"/>
    <xf numFmtId="0" fontId="6" fillId="0" borderId="0" xfId="2" applyNumberFormat="1" applyFont="1" applyFill="1" applyAlignment="1"/>
    <xf numFmtId="0" fontId="6" fillId="0" borderId="0" xfId="2" applyNumberFormat="1" applyFont="1" applyFill="1" applyAlignment="1">
      <alignment horizontal="right"/>
    </xf>
    <xf numFmtId="0" fontId="7" fillId="0" borderId="0" xfId="0" applyNumberFormat="1" applyFont="1" applyAlignment="1"/>
    <xf numFmtId="165" fontId="8" fillId="0" borderId="0" xfId="2" applyNumberFormat="1" applyFont="1" applyFill="1" applyAlignment="1">
      <alignment horizontal="left"/>
    </xf>
    <xf numFmtId="165" fontId="8" fillId="0" borderId="0" xfId="0" applyNumberFormat="1" applyFont="1" applyAlignment="1">
      <alignment horizontal="right"/>
    </xf>
    <xf numFmtId="165" fontId="8" fillId="0" borderId="0" xfId="0" applyNumberFormat="1" applyFont="1" applyAlignment="1"/>
    <xf numFmtId="165" fontId="8" fillId="0" borderId="0" xfId="1" applyNumberFormat="1" applyFont="1" applyAlignment="1"/>
    <xf numFmtId="165" fontId="7" fillId="0" borderId="0" xfId="0" applyNumberFormat="1" applyFont="1" applyAlignment="1"/>
    <xf numFmtId="165" fontId="8" fillId="0" borderId="0" xfId="2" applyNumberFormat="1" applyFont="1" applyFill="1" applyAlignment="1">
      <alignment horizontal="right" vertical="center"/>
    </xf>
    <xf numFmtId="165" fontId="7" fillId="0" borderId="0" xfId="0" applyNumberFormat="1" applyFont="1" applyFill="1" applyAlignment="1">
      <alignment horizontal="right"/>
    </xf>
    <xf numFmtId="165" fontId="7" fillId="0" borderId="0" xfId="2" applyNumberFormat="1" applyFont="1" applyAlignment="1"/>
    <xf numFmtId="165" fontId="8" fillId="0" borderId="0" xfId="3" applyNumberFormat="1" applyFont="1" applyFill="1" applyBorder="1" applyAlignment="1">
      <alignment horizontal="left"/>
    </xf>
    <xf numFmtId="165" fontId="8" fillId="0" borderId="0" xfId="3" applyNumberFormat="1" applyFont="1" applyFill="1" applyBorder="1" applyAlignment="1">
      <alignment horizontal="right" vertical="center"/>
    </xf>
    <xf numFmtId="165" fontId="7" fillId="0" borderId="0" xfId="0" applyNumberFormat="1" applyFont="1" applyAlignment="1">
      <alignment horizontal="right"/>
    </xf>
    <xf numFmtId="165" fontId="9" fillId="0" borderId="0" xfId="0" applyNumberFormat="1" applyFont="1" applyAlignment="1">
      <alignment horizontal="right"/>
    </xf>
    <xf numFmtId="165" fontId="9" fillId="0" borderId="0" xfId="0" applyNumberFormat="1" applyFont="1" applyAlignment="1"/>
    <xf numFmtId="165" fontId="6" fillId="0" borderId="0" xfId="3" applyNumberFormat="1" applyFont="1" applyFill="1" applyBorder="1" applyAlignment="1">
      <alignment horizontal="left"/>
    </xf>
    <xf numFmtId="165" fontId="6" fillId="0" borderId="0" xfId="3" applyNumberFormat="1" applyFont="1" applyFill="1" applyBorder="1" applyAlignment="1">
      <alignment horizontal="right" vertical="center"/>
    </xf>
    <xf numFmtId="165" fontId="10" fillId="0" borderId="0" xfId="0" applyNumberFormat="1" applyFont="1" applyAlignment="1">
      <alignment horizontal="right"/>
    </xf>
    <xf numFmtId="165" fontId="6" fillId="0" borderId="0" xfId="0" applyNumberFormat="1" applyFont="1" applyAlignment="1"/>
    <xf numFmtId="165" fontId="10" fillId="0" borderId="0" xfId="0" applyNumberFormat="1" applyFont="1" applyAlignment="1"/>
    <xf numFmtId="165" fontId="8" fillId="0" borderId="0" xfId="2" applyNumberFormat="1" applyFont="1" applyFill="1" applyAlignment="1">
      <alignment horizontal="right"/>
    </xf>
    <xf numFmtId="165" fontId="6" fillId="0" borderId="0" xfId="2" applyNumberFormat="1" applyFont="1" applyFill="1" applyBorder="1" applyAlignment="1">
      <alignment horizontal="left"/>
    </xf>
    <xf numFmtId="165" fontId="8" fillId="0" borderId="0" xfId="2" applyNumberFormat="1" applyFont="1" applyFill="1" applyBorder="1" applyAlignment="1">
      <alignment horizontal="right"/>
    </xf>
    <xf numFmtId="165" fontId="8" fillId="0" borderId="0" xfId="2" applyNumberFormat="1" applyFont="1" applyFill="1" applyBorder="1" applyAlignment="1">
      <alignment horizontal="right" vertical="center"/>
    </xf>
    <xf numFmtId="165" fontId="8" fillId="0" borderId="0" xfId="2" applyNumberFormat="1" applyFont="1" applyFill="1" applyBorder="1" applyAlignment="1">
      <alignment horizontal="left"/>
    </xf>
    <xf numFmtId="165" fontId="8" fillId="0" borderId="0" xfId="2" applyNumberFormat="1" applyFont="1" applyFill="1" applyBorder="1" applyAlignment="1">
      <alignment horizontal="left" vertical="center"/>
    </xf>
    <xf numFmtId="165" fontId="6" fillId="0" borderId="0" xfId="0" applyNumberFormat="1" applyFont="1" applyAlignment="1">
      <alignment vertical="top"/>
    </xf>
    <xf numFmtId="165" fontId="8" fillId="0" borderId="0" xfId="4" applyNumberFormat="1" applyFont="1" applyAlignment="1">
      <alignment vertical="center"/>
    </xf>
  </cellXfs>
  <cellStyles count="5">
    <cellStyle name="Comma" xfId="1" builtinId="3"/>
    <cellStyle name="Normal" xfId="0" builtinId="0"/>
    <cellStyle name="Normal 2" xfId="4"/>
    <cellStyle name="Normal 2 2" xfId="3"/>
    <cellStyle name="Normal 2 4" xfId="2"/>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N31"/>
  <sheetViews>
    <sheetView tabSelected="1" zoomScale="125" workbookViewId="0">
      <pane xSplit="1" ySplit="2" topLeftCell="B6" activePane="bottomRight" state="frozen"/>
      <selection pane="topRight" activeCell="B1" sqref="B1"/>
      <selection pane="bottomLeft" activeCell="A3" sqref="A3"/>
      <selection pane="bottomRight" activeCell="J6" sqref="J6"/>
    </sheetView>
  </sheetViews>
  <sheetFormatPr baseColWidth="10" defaultRowHeight="15"/>
  <cols>
    <col min="1" max="1" width="22" style="11" customWidth="1"/>
    <col min="2" max="7" width="10.83203125" style="11"/>
    <col min="8" max="8" width="12.5" style="11" customWidth="1"/>
    <col min="9" max="16384" width="10.83203125" style="11"/>
  </cols>
  <sheetData>
    <row r="1" spans="1:14" s="1" customFormat="1" ht="18">
      <c r="B1" s="2" t="s">
        <v>0</v>
      </c>
      <c r="C1" s="3"/>
      <c r="D1" s="3"/>
      <c r="E1" s="3"/>
      <c r="F1" s="3"/>
      <c r="G1" s="3"/>
      <c r="H1" s="3"/>
    </row>
    <row r="2" spans="1:14" s="6" customFormat="1">
      <c r="A2" s="4"/>
      <c r="B2" s="5">
        <v>2000</v>
      </c>
      <c r="C2" s="5">
        <v>2004</v>
      </c>
      <c r="D2" s="5">
        <v>2008</v>
      </c>
      <c r="E2" s="5">
        <v>2010</v>
      </c>
      <c r="F2" s="5">
        <v>2011</v>
      </c>
      <c r="G2" s="5">
        <v>2012</v>
      </c>
      <c r="H2" s="5">
        <v>2013</v>
      </c>
    </row>
    <row r="3" spans="1:14">
      <c r="A3" s="7" t="s">
        <v>1</v>
      </c>
      <c r="B3" s="8">
        <v>59.7</v>
      </c>
      <c r="C3" s="8">
        <v>222.5</v>
      </c>
      <c r="D3" s="8">
        <v>438.1</v>
      </c>
      <c r="E3" s="8">
        <v>644.29999999999995</v>
      </c>
      <c r="F3" s="8">
        <v>698.2</v>
      </c>
      <c r="G3" s="9">
        <f>74.3+F3</f>
        <v>772.5</v>
      </c>
      <c r="H3" s="10">
        <v>818.4</v>
      </c>
    </row>
    <row r="4" spans="1:14">
      <c r="A4" s="7" t="s">
        <v>2</v>
      </c>
      <c r="B4" s="12">
        <v>108.33535999999998</v>
      </c>
      <c r="C4" s="12">
        <v>316.79408000000001</v>
      </c>
      <c r="D4" s="12">
        <v>421.50973075963276</v>
      </c>
      <c r="E4" s="12">
        <v>504.83241796544274</v>
      </c>
      <c r="F4" s="12">
        <v>539.32425294271218</v>
      </c>
      <c r="G4" s="13">
        <v>568.78707692985995</v>
      </c>
      <c r="H4" s="11">
        <v>610.38975640214903</v>
      </c>
    </row>
    <row r="5" spans="1:14">
      <c r="A5" s="7" t="s">
        <v>3</v>
      </c>
      <c r="B5" s="12">
        <v>8.197088409230938</v>
      </c>
      <c r="C5" s="12">
        <v>27.649553442532181</v>
      </c>
      <c r="D5" s="12">
        <v>58.813388079166621</v>
      </c>
      <c r="E5" s="12">
        <v>77.482335709886584</v>
      </c>
      <c r="F5" s="12">
        <v>83.833039008575994</v>
      </c>
      <c r="G5" s="11">
        <v>94.019951942639977</v>
      </c>
      <c r="H5" s="11">
        <v>101.60358412319999</v>
      </c>
    </row>
    <row r="6" spans="1:14">
      <c r="A6" s="7" t="s">
        <v>4</v>
      </c>
      <c r="B6" s="12">
        <v>11.594440416176639</v>
      </c>
      <c r="C6" s="12">
        <v>25.779088717027559</v>
      </c>
      <c r="D6" s="12">
        <v>34.483278096786883</v>
      </c>
      <c r="E6" s="12">
        <v>39.025478684590162</v>
      </c>
      <c r="F6" s="12">
        <v>43.918957468878048</v>
      </c>
      <c r="G6" s="12">
        <v>49.265089652196735</v>
      </c>
      <c r="H6" s="12">
        <v>54.238896213333327</v>
      </c>
    </row>
    <row r="7" spans="1:14">
      <c r="A7" s="7" t="s">
        <v>5</v>
      </c>
      <c r="B7" s="14">
        <v>4.1999999999999996E-2</v>
      </c>
      <c r="C7" s="14">
        <v>0.621</v>
      </c>
      <c r="D7" s="14">
        <v>4.3869600000000002</v>
      </c>
      <c r="E7" s="14">
        <v>5.2155557999999997</v>
      </c>
      <c r="F7" s="14">
        <v>5.1143014199999994</v>
      </c>
      <c r="G7" s="14">
        <v>5.7479999999999993</v>
      </c>
      <c r="H7" s="11">
        <v>6.069</v>
      </c>
    </row>
    <row r="8" spans="1:14">
      <c r="A8" s="15" t="s">
        <v>6</v>
      </c>
      <c r="B8" s="16">
        <v>243.59111117459244</v>
      </c>
      <c r="C8" s="16">
        <v>397.4362778404402</v>
      </c>
      <c r="D8" s="16">
        <v>484.8266430644137</v>
      </c>
      <c r="E8" s="16">
        <v>304.02421184008062</v>
      </c>
      <c r="F8" s="16">
        <v>295.68944915983366</v>
      </c>
      <c r="G8" s="16">
        <v>274.10488147530327</v>
      </c>
      <c r="H8" s="16">
        <v>266.58458326131745</v>
      </c>
      <c r="I8" s="17"/>
      <c r="J8" s="17"/>
      <c r="K8" s="18"/>
      <c r="L8" s="18"/>
      <c r="M8" s="18"/>
      <c r="N8" s="19"/>
    </row>
    <row r="9" spans="1:14">
      <c r="A9" s="15"/>
      <c r="B9" s="16"/>
      <c r="C9" s="16"/>
      <c r="D9" s="16"/>
      <c r="E9" s="16"/>
      <c r="F9" s="16"/>
      <c r="G9" s="16"/>
      <c r="H9" s="16"/>
      <c r="I9" s="17"/>
      <c r="J9" s="17"/>
      <c r="K9" s="18"/>
      <c r="L9" s="18"/>
      <c r="M9" s="18"/>
      <c r="N9" s="19"/>
    </row>
    <row r="10" spans="1:14">
      <c r="A10" s="15"/>
      <c r="B10" s="16"/>
      <c r="C10" s="16"/>
      <c r="D10" s="16"/>
      <c r="E10" s="16"/>
      <c r="F10" s="16"/>
      <c r="G10" s="16"/>
      <c r="H10" s="16"/>
      <c r="I10" s="17"/>
      <c r="J10" s="17"/>
      <c r="K10" s="18"/>
      <c r="L10" s="18"/>
      <c r="M10" s="18"/>
      <c r="N10" s="19"/>
    </row>
    <row r="11" spans="1:14">
      <c r="A11" s="15"/>
      <c r="B11" s="16"/>
      <c r="C11" s="16"/>
      <c r="D11" s="16"/>
      <c r="E11" s="16"/>
      <c r="F11" s="16"/>
      <c r="G11" s="16"/>
      <c r="H11" s="16"/>
      <c r="I11" s="17"/>
      <c r="J11" s="17"/>
      <c r="K11" s="18"/>
      <c r="L11" s="18"/>
      <c r="M11" s="18"/>
      <c r="N11" s="19"/>
    </row>
    <row r="12" spans="1:14" s="24" customFormat="1">
      <c r="A12" s="20" t="s">
        <v>7</v>
      </c>
      <c r="B12" s="21">
        <v>431.46</v>
      </c>
      <c r="C12" s="21">
        <v>990.78</v>
      </c>
      <c r="D12" s="21">
        <v>1442.1200000000001</v>
      </c>
      <c r="E12" s="21">
        <v>1574.88</v>
      </c>
      <c r="F12" s="21">
        <v>1666.08</v>
      </c>
      <c r="G12" s="22">
        <v>1764.425</v>
      </c>
      <c r="H12" s="23">
        <v>1870.29</v>
      </c>
    </row>
    <row r="13" spans="1:14">
      <c r="A13" s="20"/>
      <c r="B13" s="16"/>
      <c r="C13" s="16"/>
      <c r="D13" s="16"/>
      <c r="E13" s="16"/>
      <c r="F13" s="16"/>
      <c r="G13" s="17"/>
    </row>
    <row r="14" spans="1:14" s="1" customFormat="1" ht="18">
      <c r="B14" s="2" t="s">
        <v>8</v>
      </c>
      <c r="C14" s="3"/>
      <c r="D14" s="3"/>
      <c r="E14" s="3"/>
      <c r="F14" s="3"/>
      <c r="G14" s="3"/>
      <c r="H14" s="3"/>
    </row>
    <row r="15" spans="1:14" s="6" customFormat="1">
      <c r="A15" s="4"/>
      <c r="B15" s="5">
        <v>2000</v>
      </c>
      <c r="C15" s="5">
        <v>2004</v>
      </c>
      <c r="D15" s="5">
        <v>2008</v>
      </c>
      <c r="E15" s="5">
        <v>2010</v>
      </c>
      <c r="F15" s="5">
        <v>2011</v>
      </c>
      <c r="G15" s="5">
        <v>2012</v>
      </c>
      <c r="H15" s="5">
        <v>2013</v>
      </c>
    </row>
    <row r="16" spans="1:14">
      <c r="A16" s="7" t="s">
        <v>9</v>
      </c>
      <c r="B16" s="25">
        <f t="shared" ref="B16:F16" si="0">B3/B12*100</f>
        <v>13.836740369906831</v>
      </c>
      <c r="C16" s="25">
        <f t="shared" si="0"/>
        <v>22.457054038232506</v>
      </c>
      <c r="D16" s="25">
        <f t="shared" si="0"/>
        <v>30.37888663911464</v>
      </c>
      <c r="E16" s="25">
        <f t="shared" si="0"/>
        <v>40.911053540587211</v>
      </c>
      <c r="F16" s="25">
        <f t="shared" si="0"/>
        <v>41.906751176414105</v>
      </c>
      <c r="G16" s="25">
        <f>G3/G12*100</f>
        <v>43.781968630006943</v>
      </c>
      <c r="H16" s="25">
        <f>H3/H12*100</f>
        <v>43.757919894775675</v>
      </c>
      <c r="I16" s="25"/>
    </row>
    <row r="17" spans="1:9">
      <c r="A17" s="7" t="s">
        <v>10</v>
      </c>
      <c r="B17" s="25">
        <f>B4/B12*100</f>
        <v>25.109015899504005</v>
      </c>
      <c r="C17" s="25">
        <f t="shared" ref="C17:H17" si="1">C4/C12*100</f>
        <v>31.974210218211919</v>
      </c>
      <c r="D17" s="25">
        <f t="shared" si="1"/>
        <v>29.22847826530613</v>
      </c>
      <c r="E17" s="25">
        <f t="shared" si="1"/>
        <v>32.055294242446578</v>
      </c>
      <c r="F17" s="25">
        <f t="shared" si="1"/>
        <v>32.370849715662651</v>
      </c>
      <c r="G17" s="25">
        <f t="shared" si="1"/>
        <v>32.236398652810969</v>
      </c>
      <c r="H17" s="25">
        <f t="shared" si="1"/>
        <v>32.636102230250337</v>
      </c>
      <c r="I17" s="25"/>
    </row>
    <row r="18" spans="1:9">
      <c r="A18" s="7" t="s">
        <v>3</v>
      </c>
      <c r="B18" s="25">
        <f>B5/B12*100</f>
        <v>1.8998489800284937</v>
      </c>
      <c r="C18" s="25">
        <f t="shared" ref="C18:H18" si="2">C5/C12*100</f>
        <v>2.7906854642334507</v>
      </c>
      <c r="D18" s="25">
        <f t="shared" si="2"/>
        <v>4.0782589575878996</v>
      </c>
      <c r="E18" s="25">
        <f t="shared" si="2"/>
        <v>4.9198882270323185</v>
      </c>
      <c r="F18" s="25">
        <f t="shared" si="2"/>
        <v>5.0317535177528088</v>
      </c>
      <c r="G18" s="25">
        <f t="shared" si="2"/>
        <v>5.3286454194788657</v>
      </c>
      <c r="H18" s="25">
        <f t="shared" si="2"/>
        <v>5.4325042706318269</v>
      </c>
      <c r="I18" s="25"/>
    </row>
    <row r="19" spans="1:9">
      <c r="A19" s="7" t="s">
        <v>4</v>
      </c>
      <c r="B19" s="12">
        <f>B6/B12*100</f>
        <v>2.6872573161304962</v>
      </c>
      <c r="C19" s="12">
        <f t="shared" ref="C19:H19" si="3">C6/C12*100</f>
        <v>2.6018983747176527</v>
      </c>
      <c r="D19" s="12">
        <f t="shared" si="3"/>
        <v>2.391151783262619</v>
      </c>
      <c r="E19" s="12">
        <f t="shared" si="3"/>
        <v>2.4779969702193285</v>
      </c>
      <c r="F19" s="12">
        <f t="shared" si="3"/>
        <v>2.636065343133466</v>
      </c>
      <c r="G19" s="12">
        <f t="shared" si="3"/>
        <v>2.7921328280996209</v>
      </c>
      <c r="H19" s="12">
        <f t="shared" si="3"/>
        <v>2.9000259966814412</v>
      </c>
      <c r="I19" s="25"/>
    </row>
    <row r="20" spans="1:9">
      <c r="A20" s="7" t="s">
        <v>5</v>
      </c>
      <c r="B20" s="25">
        <f>B7/B12*100</f>
        <v>9.7343902099847023E-3</v>
      </c>
      <c r="C20" s="25">
        <f t="shared" ref="C20:H20" si="4">C7/C12*100</f>
        <v>6.2677890147156787E-2</v>
      </c>
      <c r="D20" s="25">
        <f t="shared" si="4"/>
        <v>0.30420214683937535</v>
      </c>
      <c r="E20" s="25">
        <f t="shared" si="4"/>
        <v>0.3311716321243523</v>
      </c>
      <c r="F20" s="25">
        <f t="shared" si="4"/>
        <v>0.30696613728032268</v>
      </c>
      <c r="G20" s="25">
        <f t="shared" si="4"/>
        <v>0.32577185201977976</v>
      </c>
      <c r="H20" s="25">
        <f t="shared" si="4"/>
        <v>0.32449513177100875</v>
      </c>
      <c r="I20" s="25"/>
    </row>
    <row r="21" spans="1:9">
      <c r="A21" s="15" t="s">
        <v>11</v>
      </c>
      <c r="B21" s="25">
        <f>B8/B12*100</f>
        <v>56.4574030442202</v>
      </c>
      <c r="C21" s="25">
        <f t="shared" ref="C21:H21" si="5">C8/C12*100</f>
        <v>40.113474014457317</v>
      </c>
      <c r="D21" s="25">
        <f t="shared" si="5"/>
        <v>33.61902220788933</v>
      </c>
      <c r="E21" s="25">
        <f t="shared" si="5"/>
        <v>19.304595387590204</v>
      </c>
      <c r="F21" s="25">
        <f t="shared" si="5"/>
        <v>17.747614109756654</v>
      </c>
      <c r="G21" s="25">
        <f t="shared" si="5"/>
        <v>15.535082617583818</v>
      </c>
      <c r="H21" s="25">
        <f t="shared" si="5"/>
        <v>14.253649608419948</v>
      </c>
    </row>
    <row r="22" spans="1:9">
      <c r="A22" s="15"/>
      <c r="B22" s="25"/>
      <c r="C22" s="25"/>
      <c r="D22" s="25"/>
      <c r="E22" s="25"/>
      <c r="F22" s="25"/>
      <c r="G22" s="25"/>
      <c r="H22" s="25"/>
    </row>
    <row r="23" spans="1:9">
      <c r="A23" s="15"/>
      <c r="B23" s="25"/>
      <c r="C23" s="25"/>
      <c r="D23" s="25"/>
      <c r="E23" s="25"/>
      <c r="F23" s="25"/>
      <c r="G23" s="25"/>
      <c r="H23" s="25"/>
    </row>
    <row r="24" spans="1:9">
      <c r="A24" s="15"/>
      <c r="B24" s="25"/>
      <c r="C24" s="25"/>
      <c r="D24" s="25"/>
      <c r="E24" s="25"/>
      <c r="F24" s="25"/>
      <c r="G24" s="25"/>
      <c r="H24" s="25"/>
    </row>
    <row r="25" spans="1:9" s="24" customFormat="1">
      <c r="A25" s="20" t="s">
        <v>7</v>
      </c>
      <c r="B25" s="21">
        <f>B12</f>
        <v>431.46</v>
      </c>
      <c r="C25" s="21">
        <f t="shared" ref="C25:H25" si="6">C12</f>
        <v>990.78</v>
      </c>
      <c r="D25" s="21">
        <f t="shared" si="6"/>
        <v>1442.1200000000001</v>
      </c>
      <c r="E25" s="21">
        <f t="shared" si="6"/>
        <v>1574.88</v>
      </c>
      <c r="F25" s="21">
        <f t="shared" si="6"/>
        <v>1666.08</v>
      </c>
      <c r="G25" s="21">
        <f t="shared" si="6"/>
        <v>1764.425</v>
      </c>
      <c r="H25" s="21">
        <f t="shared" si="6"/>
        <v>1870.29</v>
      </c>
    </row>
    <row r="26" spans="1:9">
      <c r="A26" s="26" t="s">
        <v>12</v>
      </c>
      <c r="B26" s="27">
        <v>43.532862565569829</v>
      </c>
      <c r="C26" s="27">
        <v>59.823848095395519</v>
      </c>
      <c r="D26" s="27">
        <v>66.076775645271283</v>
      </c>
      <c r="E26" s="27">
        <v>80.364232980285436</v>
      </c>
      <c r="F26" s="27">
        <v>81.945419752963019</v>
      </c>
      <c r="G26" s="27">
        <v>84.139145530396391</v>
      </c>
      <c r="H26" s="27">
        <v>85.319783292088147</v>
      </c>
    </row>
    <row r="27" spans="1:9">
      <c r="A27" s="26" t="s">
        <v>13</v>
      </c>
      <c r="B27" s="28">
        <f>SUMSQ(B16:B20)</f>
        <v>832.74893629411929</v>
      </c>
      <c r="C27" s="28">
        <f t="shared" ref="C27:H27" si="7">SUMSQ(C16:C20)</f>
        <v>1541.2311241850578</v>
      </c>
      <c r="D27" s="28">
        <f t="shared" si="7"/>
        <v>1799.6230370595388</v>
      </c>
      <c r="E27" s="28">
        <f t="shared" si="7"/>
        <v>2731.7116345714535</v>
      </c>
      <c r="F27" s="28">
        <f t="shared" si="7"/>
        <v>2836.4093176420256</v>
      </c>
      <c r="G27" s="28">
        <f t="shared" si="7"/>
        <v>2992.3427702577178</v>
      </c>
      <c r="H27" s="28">
        <f t="shared" si="7"/>
        <v>3017.89827282336</v>
      </c>
    </row>
    <row r="28" spans="1:9">
      <c r="A28" s="29"/>
      <c r="B28" s="30"/>
      <c r="C28" s="30"/>
      <c r="D28" s="30"/>
      <c r="E28" s="30"/>
      <c r="F28" s="30"/>
    </row>
    <row r="29" spans="1:9" ht="15" customHeight="1">
      <c r="B29" s="31" t="s">
        <v>14</v>
      </c>
      <c r="C29" s="31"/>
      <c r="D29" s="32"/>
      <c r="E29" s="32"/>
      <c r="F29" s="32"/>
    </row>
    <row r="31" spans="1:9">
      <c r="A31" s="26"/>
      <c r="B31" s="28"/>
      <c r="C31" s="28"/>
      <c r="D31" s="28"/>
      <c r="E31" s="28"/>
      <c r="F31" s="28"/>
      <c r="G31" s="28"/>
    </row>
  </sheetData>
  <phoneticPr fontId="2" type="noConversion"/>
  <pageMargins left="0.75" right="0.75" top="1" bottom="1" header="0.5" footer="0.5"/>
  <legacy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ISPs</vt:lpstr>
    </vt:vector>
  </TitlesOfParts>
  <Company>School of Life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Caitlin Currie</dc:creator>
  <cp:lastModifiedBy>Caitlin Currie</cp:lastModifiedBy>
  <dcterms:created xsi:type="dcterms:W3CDTF">2014-11-19T03:22:38Z</dcterms:created>
  <dcterms:modified xsi:type="dcterms:W3CDTF">2014-11-19T03:22:59Z</dcterms:modified>
</cp:coreProperties>
</file>