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Default Extension="jpe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60" yWindow="460" windowWidth="21120" windowHeight="13580" tabRatio="500" activeTab="1"/>
  </bookViews>
  <sheets>
    <sheet name="Wireless Telecoms ($)" sheetId="1" r:id="rId1"/>
    <sheet name="Wireless Telecoms (mrkt share)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3" i="2"/>
  <c r="K5"/>
  <c r="K7"/>
  <c r="K8"/>
  <c r="K9"/>
  <c r="K10"/>
  <c r="K15"/>
  <c r="J15"/>
  <c r="I3"/>
  <c r="I15"/>
  <c r="H8"/>
  <c r="H15"/>
  <c r="G3"/>
  <c r="G15"/>
  <c r="F15"/>
  <c r="E15"/>
  <c r="D15"/>
  <c r="C15"/>
  <c r="B15"/>
  <c r="K14"/>
  <c r="J14"/>
  <c r="I14"/>
  <c r="H14"/>
  <c r="G14"/>
  <c r="F14"/>
  <c r="E14"/>
  <c r="D14"/>
  <c r="C14"/>
  <c r="B14"/>
  <c r="K11"/>
</calcChain>
</file>

<file path=xl/comments1.xml><?xml version="1.0" encoding="utf-8"?>
<comments xmlns="http://schemas.openxmlformats.org/spreadsheetml/2006/main">
  <authors>
    <author>LR</author>
    <author>Brian Wilkinson</author>
    <author>Dwayne Winseck</author>
  </authors>
  <commentList>
    <comment ref="G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Rogers Annual Report, p.26
2783.5</t>
        </r>
      </text>
    </comment>
    <comment ref="H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Rogers Annual Report, 2010, p.19</t>
        </r>
      </text>
    </comment>
    <comment ref="I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Rogers Annual Report, 2010, p.19
6968</t>
        </r>
      </text>
    </comment>
    <comment ref="J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Rogers Annual Report, p.35</t>
        </r>
      </text>
    </comment>
    <comment ref="K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Rogers Annual report, 2012, p35
</t>
        </r>
      </text>
    </comment>
    <comment ref="G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Telus Annual Report, 2010 p.36</t>
        </r>
      </text>
    </comment>
    <comment ref="H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Telus Annual Report 2010, p.36</t>
        </r>
      </text>
    </comment>
    <comment ref="I5" authorId="0">
      <text>
        <r>
          <rPr>
            <b/>
            <sz val="9"/>
            <color indexed="81"/>
            <rFont val="Calibri"/>
            <family val="2"/>
          </rPr>
          <t>LR</t>
        </r>
        <r>
          <rPr>
            <b/>
            <sz val="9"/>
            <color indexed="81"/>
            <rFont val="宋体"/>
            <family val="2"/>
          </rPr>
          <t>：
Telus Annual Report 2010, p.36</t>
        </r>
      </text>
    </comment>
    <comment ref="J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Telus Annual Report, 2011, p.36</t>
        </r>
      </text>
    </comment>
    <comment ref="K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Telus Annual Report, p.15</t>
        </r>
      </text>
    </comment>
    <comment ref="F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BCE Annual Report, 2000 p.20</t>
        </r>
      </text>
    </comment>
    <comment ref="G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BCE Annual Report 2004, p.56</t>
        </r>
      </text>
    </comment>
    <comment ref="H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BCE Annual Report 2008, p.9</t>
        </r>
      </text>
    </comment>
    <comment ref="I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BCE Annual Report 2010, p44</t>
        </r>
      </text>
    </comment>
    <comment ref="J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BCE Annual Report 2011 p.44</t>
        </r>
      </text>
    </comment>
    <comment ref="K7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BCE Annual Report 2012, p.40</t>
        </r>
      </text>
    </comment>
    <comment ref="H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SaskTel Annual Report, 2008 p.36 
</t>
        </r>
      </text>
    </comment>
    <comment ref="I8" authorId="0">
      <text>
        <r>
          <rPr>
            <b/>
            <sz val="9"/>
            <color indexed="81"/>
            <rFont val="Calibri"/>
            <family val="2"/>
          </rPr>
          <t xml:space="preserve">LR:
SaskTel Annual Report 2010, p.30
</t>
        </r>
      </text>
    </comment>
    <comment ref="J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SaskTel Annual Report, 2012 p.30</t>
        </r>
      </text>
    </comment>
    <comment ref="K8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SaskTel Annual Report, 2012 p.30</t>
        </r>
      </text>
    </comment>
    <comment ref="I9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MTS Annual Report, 2011; p.15</t>
        </r>
      </text>
    </comment>
    <comment ref="J9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MTS Annual Report 2011, p.15</t>
        </r>
      </text>
    </comment>
    <comment ref="K9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MTS Annual Report, 2012 p.3</t>
        </r>
      </text>
    </comment>
    <comment ref="K10" authorId="1">
      <text>
        <r>
          <rPr>
            <b/>
            <sz val="9"/>
            <color indexed="81"/>
            <rFont val="宋体"/>
            <family val="2"/>
          </rPr>
          <t>Brian Wilkinson: Quebecor Management Discussion and Analysis, 2012, p. 11.http://www.quebecor.com/sites/default/files/2012Q4/MDA_QI_Q4_2012Ang_FINAL.pdf</t>
        </r>
        <r>
          <rPr>
            <sz val="9"/>
            <color indexed="81"/>
            <rFont val="宋体"/>
            <family val="2"/>
          </rPr>
          <t xml:space="preserve">
</t>
        </r>
      </text>
    </comment>
    <comment ref="K11" authorId="1">
      <text>
        <r>
          <rPr>
            <b/>
            <sz val="9"/>
            <color indexed="81"/>
            <rFont val="Calibri"/>
            <family val="2"/>
          </rPr>
          <t xml:space="preserve">Brian Wilkinson: </t>
        </r>
        <r>
          <rPr>
            <sz val="9"/>
            <color indexed="81"/>
            <rFont val="Calibri"/>
            <family val="2"/>
          </rPr>
          <t xml:space="preserve">CWTA Wind had 590,438 subscriber in 2012. ARPU of $27.50 from Orascom's Annual Report. Estimates for Mobilicity and Public based on estimates of 250,000 and 260,000 subscribers, respectively, noted in press and ARPU of $25.27. </t>
        </r>
      </text>
    </comment>
    <comment ref="K12" authorId="2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ECRTC 2013 CMR p. 158</t>
        </r>
      </text>
    </comment>
  </commentList>
</comments>
</file>

<file path=xl/comments2.xml><?xml version="1.0" encoding="utf-8"?>
<comments xmlns="http://schemas.openxmlformats.org/spreadsheetml/2006/main">
  <authors>
    <author>Brian Wilkinson</author>
    <author>Dwayne Winseck</author>
  </authors>
  <commentList>
    <comment ref="K10" authorId="0">
      <text>
        <r>
          <rPr>
            <b/>
            <sz val="9"/>
            <color indexed="81"/>
            <rFont val="宋体"/>
            <family val="2"/>
          </rPr>
          <t>Brian Wilkinson: Quebecor Management Discussion and Analysis, 2012, p. 11.http://www.quebecor.com/sites/default/files/2012Q4/MDA_QI_Q4_2012Ang_FINAL.pdf</t>
        </r>
        <r>
          <rPr>
            <sz val="9"/>
            <color indexed="81"/>
            <rFont val="宋体"/>
            <family val="2"/>
          </rPr>
          <t xml:space="preserve">
</t>
        </r>
      </text>
    </comment>
    <comment ref="K11" authorId="0">
      <text>
        <r>
          <rPr>
            <b/>
            <sz val="9"/>
            <color indexed="81"/>
            <rFont val="Calibri"/>
            <family val="2"/>
          </rPr>
          <t xml:space="preserve">Brian Wilkinson: </t>
        </r>
        <r>
          <rPr>
            <sz val="9"/>
            <color indexed="81"/>
            <rFont val="Calibri"/>
            <family val="2"/>
          </rPr>
          <t xml:space="preserve">CWTA Wind had 590,438 subscriber in 2012. ARPU of $27.50 from Orascom's Annual Report. Estimates for Mobilicity and Public based on estimates of 250,000 and 260,000 subscribers, respectively, noted in press and ARPU of $25.27. </t>
        </r>
      </text>
    </comment>
    <comment ref="K12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ECRTC 2013 CMR p. 158</t>
        </r>
      </text>
    </comment>
  </commentList>
</comments>
</file>

<file path=xl/sharedStrings.xml><?xml version="1.0" encoding="utf-8"?>
<sst xmlns="http://schemas.openxmlformats.org/spreadsheetml/2006/main" count="35" uniqueCount="23">
  <si>
    <t>Wireless Telecommunications Ownership Groups, Revenue ($million) and Concentration Levels, 1984-2011 (1)(2)</t>
    <phoneticPr fontId="2" type="noConversion"/>
  </si>
  <si>
    <t>Rogers (2)</t>
    <phoneticPr fontId="2" type="noConversion"/>
  </si>
  <si>
    <t xml:space="preserve">   Microcel/Fido (3)</t>
    <phoneticPr fontId="2" type="noConversion"/>
  </si>
  <si>
    <t>Rogers</t>
  </si>
  <si>
    <t>Telus (4)</t>
    <phoneticPr fontId="2" type="noConversion"/>
  </si>
  <si>
    <t xml:space="preserve">   Clearnet 5</t>
    <phoneticPr fontId="2" type="noConversion"/>
  </si>
  <si>
    <t>Telus</t>
  </si>
  <si>
    <t>Bell (6)</t>
    <phoneticPr fontId="2" type="noConversion"/>
  </si>
  <si>
    <t>SaskTel</t>
  </si>
  <si>
    <t>MTS Allstream</t>
  </si>
  <si>
    <t>Quebecor/Videtron (7)</t>
    <phoneticPr fontId="2" type="noConversion"/>
  </si>
  <si>
    <t>Other (Wind, Mobilicity, Public Mobile)</t>
    <phoneticPr fontId="2" type="noConversion"/>
  </si>
  <si>
    <t>Total $</t>
  </si>
  <si>
    <t># of Providers</t>
  </si>
  <si>
    <t>CR4</t>
    <phoneticPr fontId="2" type="noConversion"/>
  </si>
  <si>
    <t>HHI</t>
  </si>
  <si>
    <t>See Notes and Sources Appendix.</t>
  </si>
  <si>
    <t>Wireless Telecommunications Ownership Groups, Market Shares (Percentage based on $) and Concentration Levels, 1984-2011 (1)</t>
    <phoneticPr fontId="2" type="noConversion"/>
  </si>
  <si>
    <t>1985 (2)</t>
  </si>
  <si>
    <t xml:space="preserve">   Microcel/Fido (3)</t>
    <phoneticPr fontId="2" type="noConversion"/>
  </si>
  <si>
    <t>Telus (4)</t>
    <phoneticPr fontId="2" type="noConversion"/>
  </si>
  <si>
    <t xml:space="preserve">   Clearnet 5</t>
    <phoneticPr fontId="2" type="noConversion"/>
  </si>
  <si>
    <t>Bell (6)</t>
    <phoneticPr fontId="2" type="noConversion"/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</si>
</sst>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2">
    <font>
      <sz val="12"/>
      <color indexed="8"/>
      <name val="Calibri"/>
      <family val="2"/>
    </font>
    <font>
      <b/>
      <sz val="12"/>
      <name val="Cambria"/>
    </font>
    <font>
      <sz val="8"/>
      <name val="Verdana"/>
    </font>
    <font>
      <sz val="12"/>
      <name val="Cambria"/>
    </font>
    <font>
      <sz val="12"/>
      <name val="Calibri"/>
    </font>
    <font>
      <sz val="10"/>
      <name val="Cambria"/>
    </font>
    <font>
      <sz val="12"/>
      <name val="Helvetica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81"/>
      <name val="宋体"/>
      <family val="2"/>
    </font>
    <font>
      <sz val="9"/>
      <color indexed="81"/>
      <name val="宋体"/>
      <family val="2"/>
    </font>
    <font>
      <sz val="12"/>
      <color indexed="8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3" fontId="4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/>
    <xf numFmtId="164" fontId="5" fillId="0" borderId="0" xfId="0" applyNumberFormat="1" applyFont="1" applyFill="1" applyAlignment="1">
      <alignment horizontal="right"/>
    </xf>
    <xf numFmtId="164" fontId="11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0" fontId="11" fillId="0" borderId="0" xfId="0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4" fontId="4" fillId="0" borderId="0" xfId="0" applyNumberFormat="1" applyFont="1" applyFill="1" applyAlignment="1">
      <alignment horizontal="right"/>
    </xf>
    <xf numFmtId="164" fontId="0" fillId="0" borderId="0" xfId="0" applyNumberFormat="1"/>
    <xf numFmtId="164" fontId="6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11" fillId="0" borderId="0" xfId="0" applyFont="1"/>
    <xf numFmtId="164" fontId="11" fillId="0" borderId="0" xfId="0" applyNumberFormat="1" applyFont="1"/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25"/>
  <sheetViews>
    <sheetView workbookViewId="0">
      <selection activeCell="C28" sqref="C28"/>
    </sheetView>
  </sheetViews>
  <sheetFormatPr baseColWidth="10" defaultColWidth="9.5" defaultRowHeight="15"/>
  <cols>
    <col min="1" max="1" width="35.1640625" style="2" customWidth="1"/>
    <col min="2" max="2" width="12.33203125" style="2" customWidth="1"/>
    <col min="3" max="3" width="10.6640625" style="2" customWidth="1"/>
    <col min="4" max="4" width="10.5" style="2" customWidth="1"/>
    <col min="5" max="9" width="9.5" style="2"/>
    <col min="10" max="10" width="13" style="2" customWidth="1"/>
    <col min="11" max="11" width="14.1640625" style="3" customWidth="1"/>
    <col min="12" max="16384" width="9.5" style="3"/>
  </cols>
  <sheetData>
    <row r="1" spans="1:11">
      <c r="A1" s="1" t="s">
        <v>0</v>
      </c>
      <c r="B1" s="1"/>
      <c r="C1" s="1"/>
      <c r="D1" s="1"/>
    </row>
    <row r="2" spans="1:11">
      <c r="A2" s="4"/>
      <c r="B2" s="2">
        <v>1985</v>
      </c>
      <c r="C2" s="2">
        <v>1988</v>
      </c>
      <c r="D2" s="2">
        <v>1992</v>
      </c>
      <c r="E2" s="2">
        <v>1996</v>
      </c>
      <c r="F2" s="2">
        <v>2000</v>
      </c>
      <c r="G2" s="2">
        <v>2004</v>
      </c>
      <c r="H2" s="2">
        <v>2008</v>
      </c>
      <c r="I2" s="2">
        <v>2010</v>
      </c>
      <c r="J2" s="2">
        <v>2011</v>
      </c>
      <c r="K2" s="2">
        <v>2012</v>
      </c>
    </row>
    <row r="3" spans="1:11" s="10" customFormat="1">
      <c r="A3" s="5" t="s">
        <v>1</v>
      </c>
      <c r="B3" s="6">
        <v>211.3</v>
      </c>
      <c r="C3" s="6">
        <v>146.19999999999999</v>
      </c>
      <c r="D3" s="6">
        <v>239.5</v>
      </c>
      <c r="E3" s="7">
        <v>1102</v>
      </c>
      <c r="F3" s="7">
        <v>1639.1</v>
      </c>
      <c r="G3">
        <v>2783.5</v>
      </c>
      <c r="H3" s="7">
        <v>6335</v>
      </c>
      <c r="I3" s="8">
        <v>6968</v>
      </c>
      <c r="J3" s="7">
        <v>7138</v>
      </c>
      <c r="K3" s="9">
        <v>7280</v>
      </c>
    </row>
    <row r="4" spans="1:11">
      <c r="A4" s="5" t="s">
        <v>2</v>
      </c>
      <c r="B4" s="5"/>
      <c r="C4" s="5"/>
      <c r="D4" s="5"/>
      <c r="E4" s="6">
        <v>1.4</v>
      </c>
      <c r="F4" s="6">
        <v>591.70000000000005</v>
      </c>
      <c r="G4" s="6" t="s">
        <v>3</v>
      </c>
      <c r="H4" s="6"/>
      <c r="I4" s="6"/>
      <c r="J4" s="6"/>
      <c r="K4" s="11"/>
    </row>
    <row r="5" spans="1:11">
      <c r="A5" s="5" t="s">
        <v>4</v>
      </c>
      <c r="B5" s="5"/>
      <c r="C5" s="5"/>
      <c r="D5" s="5"/>
      <c r="F5">
        <v>1589</v>
      </c>
      <c r="G5" s="6">
        <v>2834</v>
      </c>
      <c r="H5" s="6">
        <v>4666</v>
      </c>
      <c r="I5" s="12">
        <v>5047</v>
      </c>
      <c r="J5" s="13">
        <v>5500</v>
      </c>
      <c r="K5" s="11">
        <v>5845</v>
      </c>
    </row>
    <row r="6" spans="1:11">
      <c r="A6" s="5" t="s">
        <v>5</v>
      </c>
      <c r="B6" s="6"/>
      <c r="C6" s="7"/>
      <c r="D6" s="7"/>
      <c r="E6" s="6">
        <v>0.1</v>
      </c>
      <c r="F6" s="14">
        <v>128.5</v>
      </c>
      <c r="G6" s="6" t="s">
        <v>6</v>
      </c>
      <c r="H6" s="6"/>
      <c r="I6" s="6"/>
      <c r="J6" s="6"/>
      <c r="K6" s="11"/>
    </row>
    <row r="7" spans="1:11">
      <c r="A7" s="5" t="s">
        <v>7</v>
      </c>
      <c r="B7" s="6">
        <v>109.7</v>
      </c>
      <c r="C7" s="6">
        <v>419</v>
      </c>
      <c r="D7" s="6">
        <v>795.8</v>
      </c>
      <c r="E7" s="6">
        <v>1071.5999999999999</v>
      </c>
      <c r="F7" s="6">
        <v>1515</v>
      </c>
      <c r="G7" s="15">
        <v>2818</v>
      </c>
      <c r="H7" s="6">
        <v>4481</v>
      </c>
      <c r="I7" s="12">
        <v>4934</v>
      </c>
      <c r="J7" s="13">
        <v>5231</v>
      </c>
      <c r="K7" s="16">
        <v>5573</v>
      </c>
    </row>
    <row r="8" spans="1:11">
      <c r="A8" s="5" t="s">
        <v>8</v>
      </c>
      <c r="B8" s="5"/>
      <c r="C8" s="5"/>
      <c r="D8" s="5"/>
      <c r="E8" s="6"/>
      <c r="F8" s="6"/>
      <c r="G8" s="6"/>
      <c r="H8" s="17">
        <v>350.2</v>
      </c>
      <c r="I8" s="6">
        <v>408.5</v>
      </c>
      <c r="J8" s="6">
        <v>414.4</v>
      </c>
      <c r="K8" s="11">
        <v>454.2</v>
      </c>
    </row>
    <row r="9" spans="1:11">
      <c r="A9" s="5" t="s">
        <v>9</v>
      </c>
      <c r="B9" s="5"/>
      <c r="C9" s="5"/>
      <c r="D9" s="5"/>
      <c r="E9" s="6"/>
      <c r="F9" s="6"/>
      <c r="G9" s="6"/>
      <c r="H9" s="6">
        <v>291.60000000000002</v>
      </c>
      <c r="I9" s="12">
        <v>328.2</v>
      </c>
      <c r="J9" s="7">
        <v>356.3</v>
      </c>
      <c r="K9" s="6">
        <v>362.1</v>
      </c>
    </row>
    <row r="10" spans="1:11">
      <c r="A10" s="5" t="s">
        <v>10</v>
      </c>
      <c r="B10" s="5"/>
      <c r="C10" s="5"/>
      <c r="D10" s="5"/>
      <c r="E10" s="6"/>
      <c r="F10" s="6"/>
      <c r="G10" s="6"/>
      <c r="H10" s="6">
        <v>40.6</v>
      </c>
      <c r="I10" s="6">
        <v>59.6</v>
      </c>
      <c r="J10" s="6">
        <v>112.7</v>
      </c>
      <c r="K10" s="18">
        <v>171.6</v>
      </c>
    </row>
    <row r="11" spans="1:11">
      <c r="A11" s="5" t="s">
        <v>11</v>
      </c>
      <c r="B11" s="5"/>
      <c r="C11" s="5"/>
      <c r="D11" s="5"/>
      <c r="E11" s="6"/>
      <c r="F11" s="6"/>
      <c r="G11" s="6"/>
      <c r="H11" s="6"/>
      <c r="I11" s="6">
        <v>106.4</v>
      </c>
      <c r="J11" s="6">
        <v>314.60000000000002</v>
      </c>
      <c r="K11" s="11">
        <v>349.5</v>
      </c>
    </row>
    <row r="12" spans="1:11">
      <c r="A12" s="5" t="s">
        <v>12</v>
      </c>
      <c r="B12" s="6">
        <v>321</v>
      </c>
      <c r="C12" s="7">
        <v>565.20000000000005</v>
      </c>
      <c r="D12" s="6">
        <v>931</v>
      </c>
      <c r="E12" s="7">
        <v>2175</v>
      </c>
      <c r="F12" s="12">
        <v>5400</v>
      </c>
      <c r="G12" s="12">
        <v>9200</v>
      </c>
      <c r="H12" s="12">
        <v>16200</v>
      </c>
      <c r="I12" s="12">
        <v>18000</v>
      </c>
      <c r="J12" s="12">
        <v>19300</v>
      </c>
      <c r="K12" s="19">
        <v>20316.599999999999</v>
      </c>
    </row>
    <row r="13" spans="1:11">
      <c r="A13" s="5" t="s">
        <v>13</v>
      </c>
      <c r="B13" s="6">
        <v>1</v>
      </c>
      <c r="C13" s="6">
        <v>2</v>
      </c>
      <c r="D13" s="6">
        <v>2</v>
      </c>
      <c r="E13" s="6">
        <v>4</v>
      </c>
      <c r="F13" s="6">
        <v>5</v>
      </c>
      <c r="G13" s="6">
        <v>3</v>
      </c>
      <c r="H13" s="6">
        <v>5</v>
      </c>
      <c r="I13" s="6">
        <v>9</v>
      </c>
      <c r="J13" s="6">
        <v>9</v>
      </c>
      <c r="K13" s="11">
        <v>9</v>
      </c>
    </row>
    <row r="14" spans="1:11">
      <c r="A14" s="5" t="s">
        <v>14</v>
      </c>
      <c r="B14" s="6">
        <v>100</v>
      </c>
      <c r="C14" s="6">
        <v>100</v>
      </c>
      <c r="D14" s="6">
        <v>100</v>
      </c>
      <c r="E14" s="6">
        <v>100.06</v>
      </c>
      <c r="F14" s="6">
        <v>98.8</v>
      </c>
      <c r="G14" s="7">
        <v>91.655434782608694</v>
      </c>
      <c r="H14" s="7">
        <v>97.761728395061724</v>
      </c>
      <c r="I14" s="7">
        <v>96.411111111111111</v>
      </c>
      <c r="J14" s="6">
        <v>94.699999999999989</v>
      </c>
      <c r="K14" s="20">
        <v>94.268726066369382</v>
      </c>
    </row>
    <row r="15" spans="1:11">
      <c r="A15" s="5" t="s">
        <v>15</v>
      </c>
      <c r="B15" s="7">
        <v>5499.28</v>
      </c>
      <c r="C15" s="7">
        <v>6161.619999999999</v>
      </c>
      <c r="D15" s="7">
        <v>6180.98</v>
      </c>
      <c r="E15" s="7">
        <v>5000.9835999999996</v>
      </c>
      <c r="F15" s="7">
        <v>2699.2799999999997</v>
      </c>
      <c r="G15" s="7">
        <v>2800.3913338846887</v>
      </c>
      <c r="H15" s="7">
        <v>3133.5430696540166</v>
      </c>
      <c r="I15" s="7">
        <v>3041.9301234567902</v>
      </c>
      <c r="J15" s="7">
        <v>2923.6699999999996</v>
      </c>
      <c r="K15" s="20">
        <v>2873.0108956535782</v>
      </c>
    </row>
    <row r="17" spans="1:11">
      <c r="A17" s="3" t="s">
        <v>16</v>
      </c>
      <c r="B17" s="3"/>
      <c r="C17" s="3"/>
      <c r="D17" s="3"/>
    </row>
    <row r="22" spans="1:11">
      <c r="K22" s="21"/>
    </row>
    <row r="23" spans="1:11">
      <c r="K23" s="21"/>
    </row>
    <row r="25" spans="1:11">
      <c r="K25" s="21"/>
    </row>
  </sheetData>
  <phoneticPr fontId="2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7"/>
  <sheetViews>
    <sheetView tabSelected="1" workbookViewId="0">
      <selection activeCell="F31" sqref="F31"/>
    </sheetView>
  </sheetViews>
  <sheetFormatPr baseColWidth="10" defaultRowHeight="15"/>
  <cols>
    <col min="1" max="1" width="32.6640625" customWidth="1"/>
  </cols>
  <sheetData>
    <row r="1" spans="1:12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>
      <c r="A2" s="4"/>
      <c r="B2" s="2" t="s">
        <v>18</v>
      </c>
      <c r="C2" s="2">
        <v>1988</v>
      </c>
      <c r="D2" s="2">
        <v>1992</v>
      </c>
      <c r="E2" s="2">
        <v>1996</v>
      </c>
      <c r="F2" s="2">
        <v>2000</v>
      </c>
      <c r="G2" s="2">
        <v>2004</v>
      </c>
      <c r="H2" s="2">
        <v>2008</v>
      </c>
      <c r="I2" s="2">
        <v>2010</v>
      </c>
      <c r="J2" s="2">
        <v>2011</v>
      </c>
      <c r="K2" s="2">
        <v>2012</v>
      </c>
    </row>
    <row r="3" spans="1:12">
      <c r="A3" s="5" t="s">
        <v>1</v>
      </c>
      <c r="B3" s="22">
        <v>34.200000000000003</v>
      </c>
      <c r="C3" s="22">
        <v>25.9</v>
      </c>
      <c r="D3" s="22">
        <v>25.7</v>
      </c>
      <c r="E3" s="22">
        <v>50.7</v>
      </c>
      <c r="F3" s="23">
        <v>30.4</v>
      </c>
      <c r="G3" s="22">
        <f>2783.5/G12*100</f>
        <v>30.255434782608699</v>
      </c>
      <c r="H3" s="22">
        <v>39.1</v>
      </c>
      <c r="I3" s="22">
        <f>6968/I12*100</f>
        <v>38.711111111111116</v>
      </c>
      <c r="J3" s="22">
        <v>37</v>
      </c>
      <c r="K3" s="24">
        <f>7280/K12*100</f>
        <v>35.832767293740098</v>
      </c>
      <c r="L3" s="25"/>
    </row>
    <row r="4" spans="1:12">
      <c r="A4" s="5" t="s">
        <v>19</v>
      </c>
      <c r="B4" s="22"/>
      <c r="C4" s="23"/>
      <c r="D4" s="23"/>
      <c r="E4" s="22">
        <v>0.06</v>
      </c>
      <c r="F4" s="23">
        <v>11</v>
      </c>
      <c r="G4" s="22" t="s">
        <v>3</v>
      </c>
      <c r="H4" s="22"/>
      <c r="I4" s="22"/>
      <c r="J4" s="22"/>
      <c r="K4" s="26"/>
      <c r="L4" s="27"/>
    </row>
    <row r="5" spans="1:12">
      <c r="A5" s="5" t="s">
        <v>20</v>
      </c>
      <c r="B5" s="22"/>
      <c r="C5" s="23"/>
      <c r="D5" s="23"/>
      <c r="E5" s="22"/>
      <c r="F5" s="23">
        <v>29.4</v>
      </c>
      <c r="G5" s="22">
        <v>30.8</v>
      </c>
      <c r="H5" s="22">
        <v>28.8</v>
      </c>
      <c r="I5" s="22">
        <v>28</v>
      </c>
      <c r="J5" s="22">
        <v>28.5</v>
      </c>
      <c r="K5" s="26">
        <f>5845/K12*100</f>
        <v>28.769577586800942</v>
      </c>
      <c r="L5" s="28"/>
    </row>
    <row r="6" spans="1:12">
      <c r="A6" s="5" t="s">
        <v>21</v>
      </c>
      <c r="B6" s="22"/>
      <c r="C6" s="22"/>
      <c r="D6" s="22"/>
      <c r="E6" s="22"/>
      <c r="F6" s="23">
        <v>2.4</v>
      </c>
      <c r="G6" s="22" t="s">
        <v>6</v>
      </c>
      <c r="H6" s="22"/>
      <c r="I6" s="22"/>
      <c r="J6" s="22"/>
      <c r="K6" s="26"/>
    </row>
    <row r="7" spans="1:12">
      <c r="A7" s="5" t="s">
        <v>22</v>
      </c>
      <c r="B7" s="22">
        <v>65.8</v>
      </c>
      <c r="C7" s="22">
        <v>74.099999999999994</v>
      </c>
      <c r="D7" s="22">
        <v>74.3</v>
      </c>
      <c r="E7" s="22">
        <v>49.3</v>
      </c>
      <c r="F7" s="23">
        <v>28</v>
      </c>
      <c r="G7" s="22">
        <v>30.6</v>
      </c>
      <c r="H7" s="22">
        <v>27.7</v>
      </c>
      <c r="I7" s="22">
        <v>27.4</v>
      </c>
      <c r="J7" s="22">
        <v>27.1</v>
      </c>
      <c r="K7" s="29">
        <f>5573/K12*100</f>
        <v>27.430770896705159</v>
      </c>
      <c r="L7" s="28"/>
    </row>
    <row r="8" spans="1:12">
      <c r="A8" s="5" t="s">
        <v>8</v>
      </c>
      <c r="B8" s="22"/>
      <c r="C8" s="22"/>
      <c r="D8" s="22"/>
      <c r="E8" s="22"/>
      <c r="F8" s="23"/>
      <c r="G8" s="22"/>
      <c r="H8" s="22">
        <f>350.2/H12*100</f>
        <v>2.1617283950617283</v>
      </c>
      <c r="I8" s="22">
        <v>2.2999999999999998</v>
      </c>
      <c r="J8" s="22">
        <v>2.1</v>
      </c>
      <c r="K8" s="26">
        <f>454.2/K12*100</f>
        <v>2.2356102891231804</v>
      </c>
      <c r="L8" s="30"/>
    </row>
    <row r="9" spans="1:12">
      <c r="A9" s="5" t="s">
        <v>9</v>
      </c>
      <c r="B9" s="22"/>
      <c r="C9" s="22"/>
      <c r="D9" s="22"/>
      <c r="E9" s="22"/>
      <c r="F9" s="23"/>
      <c r="G9" s="22"/>
      <c r="H9" s="22">
        <v>1.8</v>
      </c>
      <c r="I9" s="22">
        <v>1.8</v>
      </c>
      <c r="J9" s="22">
        <v>1.8</v>
      </c>
      <c r="K9" s="22">
        <f>362.1/K12*100</f>
        <v>1.7822864061900126</v>
      </c>
    </row>
    <row r="10" spans="1:12">
      <c r="A10" s="5" t="s">
        <v>10</v>
      </c>
      <c r="B10" s="22"/>
      <c r="C10" s="22"/>
      <c r="D10" s="22"/>
      <c r="E10" s="22"/>
      <c r="F10" s="22"/>
      <c r="G10" s="22"/>
      <c r="H10" s="22">
        <v>0.3</v>
      </c>
      <c r="I10" s="22">
        <v>0.3</v>
      </c>
      <c r="J10" s="22">
        <v>0.6</v>
      </c>
      <c r="K10" s="31">
        <f>171.6/K12*100</f>
        <v>0.84462951478101644</v>
      </c>
    </row>
    <row r="11" spans="1:12">
      <c r="A11" s="5" t="s">
        <v>11</v>
      </c>
      <c r="B11" s="22"/>
      <c r="C11" s="22"/>
      <c r="D11" s="22"/>
      <c r="E11" s="22"/>
      <c r="F11" s="22"/>
      <c r="G11" s="22"/>
      <c r="H11" s="22"/>
      <c r="I11" s="22">
        <v>0.6</v>
      </c>
      <c r="J11" s="22">
        <v>1.6</v>
      </c>
      <c r="K11" s="26">
        <f>349.5/K12*100</f>
        <v>1.7202681551046928</v>
      </c>
    </row>
    <row r="12" spans="1:12">
      <c r="A12" s="5" t="s">
        <v>12</v>
      </c>
      <c r="B12" s="22">
        <v>321</v>
      </c>
      <c r="C12" s="22">
        <v>565.20000000000005</v>
      </c>
      <c r="D12" s="22">
        <v>931</v>
      </c>
      <c r="E12" s="22">
        <v>2175</v>
      </c>
      <c r="F12" s="22">
        <v>5400</v>
      </c>
      <c r="G12" s="22">
        <v>9200</v>
      </c>
      <c r="H12" s="22">
        <v>16200</v>
      </c>
      <c r="I12" s="22">
        <v>18000</v>
      </c>
      <c r="J12" s="22">
        <v>19300</v>
      </c>
      <c r="K12" s="19">
        <v>20316.599999999999</v>
      </c>
    </row>
    <row r="13" spans="1:12">
      <c r="A13" s="5" t="s">
        <v>13</v>
      </c>
      <c r="B13" s="15">
        <v>1</v>
      </c>
      <c r="C13" s="15">
        <v>2</v>
      </c>
      <c r="D13" s="15">
        <v>2</v>
      </c>
      <c r="E13" s="15">
        <v>4</v>
      </c>
      <c r="F13" s="15">
        <v>5</v>
      </c>
      <c r="G13" s="15">
        <v>3</v>
      </c>
      <c r="H13" s="15">
        <v>5</v>
      </c>
      <c r="I13" s="15">
        <v>9</v>
      </c>
      <c r="J13" s="15">
        <v>9</v>
      </c>
      <c r="K13" s="32">
        <v>9</v>
      </c>
    </row>
    <row r="14" spans="1:12">
      <c r="A14" s="5" t="s">
        <v>14</v>
      </c>
      <c r="B14" s="22">
        <f>SUM(B3+B7)</f>
        <v>100</v>
      </c>
      <c r="C14" s="22">
        <f>SUM(C3+C7)</f>
        <v>100</v>
      </c>
      <c r="D14" s="22">
        <f>SUM(D3+D7)</f>
        <v>100</v>
      </c>
      <c r="E14" s="22">
        <f>SUM(E3+E7+E4)</f>
        <v>100.06</v>
      </c>
      <c r="F14" s="23">
        <f>SUM(F3+F7+F5+F4)</f>
        <v>98.8</v>
      </c>
      <c r="G14" s="23">
        <f>SUM(G3+G7+G5)</f>
        <v>91.655434782608694</v>
      </c>
      <c r="H14" s="22">
        <f>SUM(H3+H7+H5+H8)</f>
        <v>97.761728395061724</v>
      </c>
      <c r="I14" s="22">
        <f>SUM(I3+I7+I5+I8)</f>
        <v>96.411111111111111</v>
      </c>
      <c r="J14" s="22">
        <f>SUM(J3+J7+J5+J8)</f>
        <v>94.699999999999989</v>
      </c>
      <c r="K14" s="33">
        <f>SUM(K3+K5+K7+K8)</f>
        <v>94.268726066369382</v>
      </c>
    </row>
    <row r="15" spans="1:12">
      <c r="A15" s="5" t="s">
        <v>15</v>
      </c>
      <c r="B15" s="23">
        <f>SUMSQ(B3,B7)</f>
        <v>5499.28</v>
      </c>
      <c r="C15" s="23">
        <f>SUMSQ(C3,C7)</f>
        <v>6161.619999999999</v>
      </c>
      <c r="D15" s="23">
        <f>SUMSQ(D3,D7)</f>
        <v>6180.98</v>
      </c>
      <c r="E15" s="23">
        <f>SUMSQ(E3,E4,E7)</f>
        <v>5000.9835999999996</v>
      </c>
      <c r="F15" s="23">
        <f>SUMSQ(F3,F4,F7,F5,F6)</f>
        <v>2699.2799999999997</v>
      </c>
      <c r="G15" s="23">
        <f>SUMSQ(G3,G7,G5)</f>
        <v>2800.3913338846887</v>
      </c>
      <c r="H15" s="23">
        <f>SUMSQ(H3,H7,H5,H8,H9,H10)</f>
        <v>3133.5430696540166</v>
      </c>
      <c r="I15" s="23">
        <f>SUMSQ(I3,I7,I5,I8,I9,I10)</f>
        <v>3041.9301234567902</v>
      </c>
      <c r="J15" s="23">
        <f>SUMSQ(J3,J7,J5,J8,J9,J10)</f>
        <v>2923.6699999999996</v>
      </c>
      <c r="K15" s="23">
        <f>SUMSQ(K3,K5,K7,K8,K9,K10)</f>
        <v>2873.0108956535782</v>
      </c>
    </row>
    <row r="16" spans="1:12">
      <c r="A16" s="34"/>
      <c r="B16" s="35"/>
      <c r="C16" s="35"/>
      <c r="D16" s="35"/>
      <c r="E16" s="35"/>
      <c r="F16" s="35"/>
      <c r="G16" s="35"/>
      <c r="H16" s="35"/>
      <c r="I16" s="35"/>
      <c r="J16" s="35"/>
    </row>
    <row r="17" spans="1:1">
      <c r="A17" s="36" t="s">
        <v>16</v>
      </c>
    </row>
  </sheetData>
  <phoneticPr fontId="2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Wireless Telecoms ($)</vt:lpstr>
      <vt:lpstr>Wireless Telecoms (mrkt share)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2013-10-20T00:42:41Z</dcterms:created>
  <dcterms:modified xsi:type="dcterms:W3CDTF">2013-10-20T00:46:27Z</dcterms:modified>
</cp:coreProperties>
</file>